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customProperty4.bin" ContentType="application/vnd.openxmlformats-officedocument.spreadsheetml.customProperty"/>
  <Override PartName="/xl/drawings/drawing5.xml" ContentType="application/vnd.openxmlformats-officedocument.drawing+xml"/>
  <Override PartName="/xl/customProperty5.bin" ContentType="application/vnd.openxmlformats-officedocument.spreadsheetml.customProperty"/>
  <Override PartName="/xl/drawings/drawing6.xml" ContentType="application/vnd.openxmlformats-officedocument.drawing+xml"/>
  <Override PartName="/xl/customProperty6.bin" ContentType="application/vnd.openxmlformats-officedocument.spreadsheetml.customProperty"/>
  <Override PartName="/xl/drawings/drawing7.xml" ContentType="application/vnd.openxmlformats-officedocument.drawing+xml"/>
  <Override PartName="/xl/customProperty7.bin" ContentType="application/vnd.openxmlformats-officedocument.spreadsheetml.customProperty"/>
  <Override PartName="/xl/drawings/drawing8.xml" ContentType="application/vnd.openxmlformats-officedocument.drawing+xml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2.- CONTROL\Batallas Internacionales\2024-09-20 Bettina Open Day\"/>
    </mc:Choice>
  </mc:AlternateContent>
  <xr:revisionPtr revIDLastSave="0" documentId="13_ncr:1_{20A56362-5140-4B88-9A6B-CE222151A52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ráfico" sheetId="28" r:id="rId1"/>
    <sheet name="DRVs Duelos" sheetId="9" r:id="rId2"/>
    <sheet name="JGs Duelos" sheetId="26" r:id="rId3"/>
    <sheet name="VDs DUELOS" sheetId="32" r:id="rId4"/>
    <sheet name="K1 Duelos" sheetId="30" r:id="rId5"/>
    <sheet name="DIVISIONES Duelos" sheetId="31" r:id="rId6"/>
    <sheet name="JAS Duelos" sheetId="13" r:id="rId7"/>
    <sheet name="Autoservicios" sheetId="14" r:id="rId8"/>
    <sheet name="Vta RdV" sheetId="17" state="hidden" r:id="rId9"/>
    <sheet name="Vtas AS" sheetId="15" state="hidden" r:id="rId10"/>
    <sheet name="Clientes Compradores" sheetId="29" state="hidden" r:id="rId11"/>
    <sheet name="Objetivos" sheetId="23" state="hidden" r:id="rId12"/>
  </sheets>
  <definedNames>
    <definedName name="_xlnm._FilterDatabase" localSheetId="7" hidden="1">Autoservicios!$A$2:$G$161</definedName>
    <definedName name="_xlnm._FilterDatabase" localSheetId="1" hidden="1">'DRVs Duelos'!$A$2:$K$18</definedName>
    <definedName name="_xlnm._FilterDatabase" localSheetId="6" hidden="1">'JAS Duelos'!$A$2:$F$16</definedName>
    <definedName name="_xlnm._FilterDatabase" localSheetId="2" hidden="1">'JGs Duelos'!$A$2:$G$149</definedName>
    <definedName name="_xlnm._FilterDatabase" localSheetId="4" hidden="1">'K1 Duelos'!$A$9:$G$41</definedName>
    <definedName name="_xlnm._FilterDatabase" localSheetId="11" hidden="1">Objetivos!$G$4:$I$2112</definedName>
    <definedName name="_xlnm._FilterDatabase" localSheetId="3" hidden="1">'VDs DUELOS'!$A$2:$I$1571</definedName>
    <definedName name="_xlnm._FilterDatabase" localSheetId="8" hidden="1">'Vta RdV'!$A$2:$E$1640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7" l="1"/>
  <c r="E4" i="30"/>
  <c r="E3" i="30"/>
  <c r="E5" i="30"/>
  <c r="E29" i="30" l="1"/>
  <c r="D29" i="30"/>
  <c r="E28" i="30"/>
  <c r="D28" i="30"/>
  <c r="E13" i="30"/>
  <c r="C1599" i="17"/>
  <c r="C1595" i="17"/>
  <c r="C1576" i="17"/>
  <c r="I1" i="29"/>
  <c r="C1" i="29"/>
  <c r="C21" i="29"/>
  <c r="I21" i="9" s="1"/>
  <c r="N13" i="17"/>
  <c r="C18" i="9" s="1"/>
  <c r="E18" i="9" s="1"/>
  <c r="N12" i="17"/>
  <c r="C17" i="9" s="1"/>
  <c r="K14" i="9"/>
  <c r="K13" i="9"/>
  <c r="K10" i="9"/>
  <c r="K9" i="9"/>
  <c r="K6" i="9"/>
  <c r="K5" i="9"/>
  <c r="K15" i="9"/>
  <c r="K12" i="9"/>
  <c r="K11" i="9"/>
  <c r="K8" i="9"/>
  <c r="K7" i="9"/>
  <c r="K4" i="9"/>
  <c r="K3" i="9"/>
  <c r="I3" i="9"/>
  <c r="J3" i="9" s="1"/>
  <c r="I21" i="29"/>
  <c r="K21" i="9" s="1"/>
  <c r="N13" i="23"/>
  <c r="N11" i="23"/>
  <c r="N10" i="23"/>
  <c r="N9" i="23"/>
  <c r="N8" i="23"/>
  <c r="N7" i="23"/>
  <c r="N6" i="23"/>
  <c r="N2" i="23" s="1"/>
  <c r="N5" i="23"/>
  <c r="K28" i="23"/>
  <c r="K27" i="23"/>
  <c r="S1" i="23"/>
  <c r="U1" i="23"/>
  <c r="R1" i="23"/>
  <c r="G1551" i="32"/>
  <c r="F1551" i="32"/>
  <c r="G1550" i="32"/>
  <c r="F1550" i="32"/>
  <c r="F520" i="32"/>
  <c r="G520" i="32"/>
  <c r="I1798" i="23" s="1"/>
  <c r="F518" i="32"/>
  <c r="G518" i="32"/>
  <c r="F519" i="32"/>
  <c r="G519" i="32"/>
  <c r="I1660" i="23" s="1"/>
  <c r="F594" i="32"/>
  <c r="G594" i="32"/>
  <c r="I1899" i="23" s="1"/>
  <c r="F595" i="32"/>
  <c r="G595" i="32"/>
  <c r="I1222" i="23" s="1"/>
  <c r="F593" i="32"/>
  <c r="G593" i="32"/>
  <c r="F592" i="32"/>
  <c r="G592" i="32"/>
  <c r="F1571" i="32"/>
  <c r="G1571" i="32"/>
  <c r="I1954" i="23" s="1"/>
  <c r="F1569" i="32"/>
  <c r="G1569" i="32"/>
  <c r="I1611" i="23" s="1"/>
  <c r="F1570" i="32"/>
  <c r="G1570" i="32"/>
  <c r="F1566" i="32"/>
  <c r="G1566" i="32"/>
  <c r="F1564" i="32"/>
  <c r="G1564" i="32"/>
  <c r="F1565" i="32"/>
  <c r="G1565" i="32"/>
  <c r="I1433" i="23" s="1"/>
  <c r="F1543" i="32"/>
  <c r="G1543" i="32"/>
  <c r="F1541" i="32"/>
  <c r="G1541" i="32"/>
  <c r="I1549" i="23" s="1"/>
  <c r="F1542" i="32"/>
  <c r="G1542" i="32"/>
  <c r="I1885" i="23" s="1"/>
  <c r="F1530" i="32"/>
  <c r="G1530" i="32"/>
  <c r="I1923" i="23" s="1"/>
  <c r="F1528" i="32"/>
  <c r="G1528" i="32"/>
  <c r="F1529" i="32"/>
  <c r="G1529" i="32"/>
  <c r="I1495" i="23" s="1"/>
  <c r="F1487" i="32"/>
  <c r="G1487" i="32"/>
  <c r="I11" i="23" s="1"/>
  <c r="F1485" i="32"/>
  <c r="G1485" i="32"/>
  <c r="I498" i="23" s="1"/>
  <c r="F1486" i="32"/>
  <c r="G1486" i="32"/>
  <c r="F1482" i="32"/>
  <c r="G1482" i="32"/>
  <c r="I1432" i="23" s="1"/>
  <c r="F1480" i="32"/>
  <c r="G1480" i="32"/>
  <c r="F1481" i="32"/>
  <c r="G1481" i="32"/>
  <c r="I1874" i="23" s="1"/>
  <c r="F1447" i="32"/>
  <c r="G1447" i="32"/>
  <c r="F1445" i="32"/>
  <c r="G1445" i="32"/>
  <c r="I1744" i="23" s="1"/>
  <c r="F1446" i="32"/>
  <c r="G1446" i="32"/>
  <c r="F1424" i="32"/>
  <c r="G1424" i="32"/>
  <c r="F1422" i="32"/>
  <c r="G1422" i="32"/>
  <c r="F1423" i="32"/>
  <c r="G1423" i="32"/>
  <c r="F1411" i="32"/>
  <c r="G1411" i="32"/>
  <c r="F1409" i="32"/>
  <c r="G1409" i="32"/>
  <c r="I1243" i="23" s="1"/>
  <c r="F1410" i="32"/>
  <c r="G1410" i="32"/>
  <c r="F1370" i="32"/>
  <c r="G1370" i="32"/>
  <c r="I1888" i="23" s="1"/>
  <c r="F1368" i="32"/>
  <c r="G1368" i="32"/>
  <c r="I1818" i="23" s="1"/>
  <c r="F1369" i="32"/>
  <c r="G1369" i="32"/>
  <c r="I1720" i="23" s="1"/>
  <c r="F1568" i="32"/>
  <c r="G1568" i="32"/>
  <c r="F1567" i="32"/>
  <c r="G1567" i="32"/>
  <c r="I1794" i="23" s="1"/>
  <c r="F1563" i="32"/>
  <c r="G1563" i="32"/>
  <c r="F1562" i="32"/>
  <c r="G1562" i="32"/>
  <c r="I224" i="23" s="1"/>
  <c r="F1559" i="32"/>
  <c r="G1559" i="32"/>
  <c r="F1558" i="32"/>
  <c r="G1558" i="32"/>
  <c r="I352" i="23" s="1"/>
  <c r="F1555" i="32"/>
  <c r="G1555" i="32"/>
  <c r="I1955" i="23" s="1"/>
  <c r="F1554" i="32"/>
  <c r="G1554" i="32"/>
  <c r="I947" i="23" s="1"/>
  <c r="F1547" i="32"/>
  <c r="G1547" i="32"/>
  <c r="F1546" i="32"/>
  <c r="G1546" i="32"/>
  <c r="F1538" i="32"/>
  <c r="G1538" i="32"/>
  <c r="F1537" i="32"/>
  <c r="G1537" i="32"/>
  <c r="I1522" i="23" s="1"/>
  <c r="F1534" i="32"/>
  <c r="G1534" i="32"/>
  <c r="F1533" i="32"/>
  <c r="G1533" i="32"/>
  <c r="F1525" i="32"/>
  <c r="G1525" i="32"/>
  <c r="I775" i="23" s="1"/>
  <c r="F1524" i="32"/>
  <c r="G1524" i="32"/>
  <c r="I1179" i="23" s="1"/>
  <c r="F1521" i="32"/>
  <c r="G1521" i="32"/>
  <c r="F1520" i="32"/>
  <c r="G1520" i="32"/>
  <c r="F1517" i="32"/>
  <c r="G1517" i="32"/>
  <c r="I1938" i="23" s="1"/>
  <c r="F1516" i="32"/>
  <c r="G1516" i="32"/>
  <c r="I1802" i="23" s="1"/>
  <c r="F1513" i="32"/>
  <c r="G1513" i="32"/>
  <c r="F1512" i="32"/>
  <c r="G1512" i="32"/>
  <c r="F1509" i="32"/>
  <c r="G1509" i="32"/>
  <c r="I1136" i="23" s="1"/>
  <c r="F1508" i="32"/>
  <c r="G1508" i="32"/>
  <c r="I234" i="23" s="1"/>
  <c r="F1505" i="32"/>
  <c r="G1505" i="32"/>
  <c r="F1504" i="32"/>
  <c r="G1504" i="32"/>
  <c r="F1501" i="32"/>
  <c r="G1501" i="32"/>
  <c r="F1500" i="32"/>
  <c r="G1500" i="32"/>
  <c r="I1286" i="23" s="1"/>
  <c r="F1497" i="32"/>
  <c r="G1497" i="32"/>
  <c r="I1465" i="23" s="1"/>
  <c r="F1496" i="32"/>
  <c r="G1496" i="32"/>
  <c r="F1493" i="32"/>
  <c r="G1493" i="32"/>
  <c r="F1492" i="32"/>
  <c r="G1492" i="32"/>
  <c r="I448" i="23" s="1"/>
  <c r="F1489" i="32"/>
  <c r="G1489" i="32"/>
  <c r="F1488" i="32"/>
  <c r="G1488" i="32"/>
  <c r="F1484" i="32"/>
  <c r="G1484" i="32"/>
  <c r="I149" i="23" s="1"/>
  <c r="F1483" i="32"/>
  <c r="G1483" i="32"/>
  <c r="I19" i="23" s="1"/>
  <c r="F1479" i="32"/>
  <c r="G1479" i="32"/>
  <c r="F1478" i="32"/>
  <c r="G1478" i="32"/>
  <c r="F1475" i="32"/>
  <c r="G1475" i="32"/>
  <c r="I569" i="23" s="1"/>
  <c r="F1474" i="32"/>
  <c r="G1474" i="32"/>
  <c r="F1471" i="32"/>
  <c r="G1471" i="32"/>
  <c r="F1470" i="32"/>
  <c r="G1470" i="32"/>
  <c r="F1467" i="32"/>
  <c r="G1467" i="32"/>
  <c r="I1795" i="23" s="1"/>
  <c r="F1466" i="32"/>
  <c r="G1466" i="32"/>
  <c r="I1412" i="23" s="1"/>
  <c r="F1463" i="32"/>
  <c r="G1463" i="32"/>
  <c r="F1462" i="32"/>
  <c r="G1462" i="32"/>
  <c r="F1459" i="32"/>
  <c r="G1459" i="32"/>
  <c r="I1045" i="23" s="1"/>
  <c r="F1458" i="32"/>
  <c r="G1458" i="32"/>
  <c r="I648" i="23" s="1"/>
  <c r="F1455" i="32"/>
  <c r="G1455" i="32"/>
  <c r="F1454" i="32"/>
  <c r="C1501" i="17" s="1"/>
  <c r="G1454" i="32"/>
  <c r="F1451" i="32"/>
  <c r="G1451" i="32"/>
  <c r="I651" i="23" s="1"/>
  <c r="F1450" i="32"/>
  <c r="G1450" i="32"/>
  <c r="I1160" i="23" s="1"/>
  <c r="F1442" i="32"/>
  <c r="G1442" i="32"/>
  <c r="F1441" i="32"/>
  <c r="G1441" i="32"/>
  <c r="F1438" i="32"/>
  <c r="G1438" i="32"/>
  <c r="I173" i="23" s="1"/>
  <c r="F1437" i="32"/>
  <c r="G1437" i="32"/>
  <c r="I980" i="23" s="1"/>
  <c r="F1434" i="32"/>
  <c r="G1434" i="32"/>
  <c r="F1433" i="32"/>
  <c r="G1433" i="32"/>
  <c r="F1430" i="32"/>
  <c r="G1430" i="32"/>
  <c r="F1429" i="32"/>
  <c r="G1429" i="32"/>
  <c r="I323" i="23" s="1"/>
  <c r="F1426" i="32"/>
  <c r="G1426" i="32"/>
  <c r="F1425" i="32"/>
  <c r="G1425" i="32"/>
  <c r="F1421" i="32"/>
  <c r="G1421" i="32"/>
  <c r="F1420" i="32"/>
  <c r="G1420" i="32"/>
  <c r="F1417" i="32"/>
  <c r="G1417" i="32"/>
  <c r="F1416" i="32"/>
  <c r="G1416" i="32"/>
  <c r="F1413" i="32"/>
  <c r="G1413" i="32"/>
  <c r="F1412" i="32"/>
  <c r="G1412" i="32"/>
  <c r="I457" i="23" s="1"/>
  <c r="F1408" i="32"/>
  <c r="G1408" i="32"/>
  <c r="F1407" i="32"/>
  <c r="G1407" i="32"/>
  <c r="F1404" i="32"/>
  <c r="G1404" i="32"/>
  <c r="I506" i="23" s="1"/>
  <c r="F1403" i="32"/>
  <c r="G1403" i="32"/>
  <c r="I268" i="23" s="1"/>
  <c r="F1400" i="32"/>
  <c r="G1400" i="32"/>
  <c r="F1399" i="32"/>
  <c r="G1399" i="32"/>
  <c r="F1396" i="32"/>
  <c r="G1396" i="32"/>
  <c r="I431" i="23" s="1"/>
  <c r="F1395" i="32"/>
  <c r="G1395" i="32"/>
  <c r="I825" i="23" s="1"/>
  <c r="F1392" i="32"/>
  <c r="G1392" i="32"/>
  <c r="F1391" i="32"/>
  <c r="G1391" i="32"/>
  <c r="F1388" i="32"/>
  <c r="G1388" i="32"/>
  <c r="I99" i="23" s="1"/>
  <c r="F1387" i="32"/>
  <c r="G1387" i="32"/>
  <c r="I1367" i="23" s="1"/>
  <c r="F1384" i="32"/>
  <c r="G1384" i="32"/>
  <c r="F1383" i="32"/>
  <c r="G1383" i="32"/>
  <c r="F1380" i="32"/>
  <c r="G1380" i="32"/>
  <c r="F1379" i="32"/>
  <c r="G1379" i="32"/>
  <c r="I1329" i="23" s="1"/>
  <c r="F1376" i="32"/>
  <c r="G1376" i="32"/>
  <c r="F1375" i="32"/>
  <c r="G1375" i="32"/>
  <c r="F1372" i="32"/>
  <c r="G1372" i="32"/>
  <c r="I856" i="23" s="1"/>
  <c r="F1371" i="32"/>
  <c r="G1371" i="32"/>
  <c r="I1060" i="23" s="1"/>
  <c r="F1367" i="32"/>
  <c r="G1367" i="32"/>
  <c r="F1366" i="32"/>
  <c r="G1366" i="32"/>
  <c r="F1363" i="32"/>
  <c r="G1363" i="32"/>
  <c r="I590" i="23" s="1"/>
  <c r="F1362" i="32"/>
  <c r="G1362" i="32"/>
  <c r="I1411" i="23" s="1"/>
  <c r="F1359" i="32"/>
  <c r="G1359" i="32"/>
  <c r="F1358" i="32"/>
  <c r="G1358" i="32"/>
  <c r="F1355" i="32"/>
  <c r="G1355" i="32"/>
  <c r="F1354" i="32"/>
  <c r="G1354" i="32"/>
  <c r="I522" i="23" s="1"/>
  <c r="F1351" i="32"/>
  <c r="G1351" i="32"/>
  <c r="F1350" i="32"/>
  <c r="G1350" i="32"/>
  <c r="F1347" i="32"/>
  <c r="G1347" i="32"/>
  <c r="F1346" i="32"/>
  <c r="G1346" i="32"/>
  <c r="I399" i="23" s="1"/>
  <c r="F1343" i="32"/>
  <c r="G1343" i="32"/>
  <c r="F1342" i="32"/>
  <c r="G1342" i="32"/>
  <c r="F1339" i="32"/>
  <c r="G1339" i="32"/>
  <c r="I1633" i="23" s="1"/>
  <c r="F1338" i="32"/>
  <c r="G1338" i="32"/>
  <c r="I1377" i="23" s="1"/>
  <c r="F1335" i="32"/>
  <c r="G1335" i="32"/>
  <c r="F1334" i="32"/>
  <c r="G1334" i="32"/>
  <c r="F1331" i="32"/>
  <c r="C1575" i="17" s="1"/>
  <c r="G1331" i="32"/>
  <c r="I721" i="23" s="1"/>
  <c r="F1330" i="32"/>
  <c r="G1330" i="32"/>
  <c r="I360" i="23" s="1"/>
  <c r="F1561" i="32"/>
  <c r="G1561" i="32"/>
  <c r="F1560" i="32"/>
  <c r="G1560" i="32"/>
  <c r="F1557" i="32"/>
  <c r="G1557" i="32"/>
  <c r="I1956" i="23" s="1"/>
  <c r="G1556" i="32"/>
  <c r="I1957" i="23" s="1"/>
  <c r="F1556" i="32"/>
  <c r="F1553" i="32"/>
  <c r="G1553" i="32"/>
  <c r="F1552" i="32"/>
  <c r="G1552" i="32"/>
  <c r="F1549" i="32"/>
  <c r="G1549" i="32"/>
  <c r="I989" i="23" s="1"/>
  <c r="F1548" i="32"/>
  <c r="G1548" i="32"/>
  <c r="I443" i="23" s="1"/>
  <c r="F1545" i="32"/>
  <c r="G1545" i="32"/>
  <c r="G1544" i="32"/>
  <c r="F1544" i="32"/>
  <c r="F1540" i="32"/>
  <c r="G1540" i="32"/>
  <c r="I1165" i="23" s="1"/>
  <c r="F1539" i="32"/>
  <c r="G1539" i="32"/>
  <c r="I1203" i="23" s="1"/>
  <c r="F1536" i="32"/>
  <c r="G1536" i="32"/>
  <c r="F1535" i="32"/>
  <c r="G1535" i="32"/>
  <c r="F1532" i="32"/>
  <c r="G1532" i="32"/>
  <c r="F1531" i="32"/>
  <c r="G1531" i="32"/>
  <c r="I1846" i="23" s="1"/>
  <c r="F1527" i="32"/>
  <c r="C1584" i="17" s="1"/>
  <c r="G1527" i="32"/>
  <c r="F1526" i="32"/>
  <c r="G1526" i="32"/>
  <c r="F1523" i="32"/>
  <c r="G1523" i="32"/>
  <c r="I1049" i="23" s="1"/>
  <c r="F1522" i="32"/>
  <c r="G1522" i="32"/>
  <c r="I724" i="23" s="1"/>
  <c r="F1519" i="32"/>
  <c r="G1519" i="32"/>
  <c r="F1518" i="32"/>
  <c r="G1518" i="32"/>
  <c r="F1515" i="32"/>
  <c r="G1515" i="32"/>
  <c r="I1803" i="23" s="1"/>
  <c r="F1514" i="32"/>
  <c r="G1514" i="32"/>
  <c r="I1366" i="23" s="1"/>
  <c r="F1511" i="32"/>
  <c r="G1511" i="32"/>
  <c r="F1510" i="32"/>
  <c r="G1510" i="32"/>
  <c r="F1507" i="32"/>
  <c r="G1507" i="32"/>
  <c r="I931" i="23" s="1"/>
  <c r="F1506" i="32"/>
  <c r="G1506" i="32"/>
  <c r="I921" i="23" s="1"/>
  <c r="F1503" i="32"/>
  <c r="G1503" i="32"/>
  <c r="F1502" i="32"/>
  <c r="G1502" i="32"/>
  <c r="F1499" i="32"/>
  <c r="G1499" i="32"/>
  <c r="I1420" i="23" s="1"/>
  <c r="F1498" i="32"/>
  <c r="G1498" i="32"/>
  <c r="I903" i="23" s="1"/>
  <c r="F1495" i="32"/>
  <c r="G1495" i="32"/>
  <c r="F1494" i="32"/>
  <c r="G1494" i="32"/>
  <c r="F1491" i="32"/>
  <c r="G1491" i="32"/>
  <c r="I525" i="23" s="1"/>
  <c r="F1490" i="32"/>
  <c r="G1490" i="32"/>
  <c r="I133" i="23" s="1"/>
  <c r="F1477" i="32"/>
  <c r="G1477" i="32"/>
  <c r="F1476" i="32"/>
  <c r="G1476" i="32"/>
  <c r="I1388" i="23" s="1"/>
  <c r="F1473" i="32"/>
  <c r="G1473" i="32"/>
  <c r="I551" i="23" s="1"/>
  <c r="F1472" i="32"/>
  <c r="G1472" i="32"/>
  <c r="F1469" i="32"/>
  <c r="G1469" i="32"/>
  <c r="F1468" i="32"/>
  <c r="G1468" i="32"/>
  <c r="I1796" i="23" s="1"/>
  <c r="F1465" i="32"/>
  <c r="C1355" i="17" s="1"/>
  <c r="G1465" i="32"/>
  <c r="F1464" i="32"/>
  <c r="G1464" i="32"/>
  <c r="F1461" i="32"/>
  <c r="G1461" i="32"/>
  <c r="F1460" i="32"/>
  <c r="G1460" i="32"/>
  <c r="F1457" i="32"/>
  <c r="G1457" i="32"/>
  <c r="I1396" i="23" s="1"/>
  <c r="F1456" i="32"/>
  <c r="H1456" i="32" s="1"/>
  <c r="G1456" i="32"/>
  <c r="F1453" i="32"/>
  <c r="G1453" i="32"/>
  <c r="F1452" i="32"/>
  <c r="G1452" i="32"/>
  <c r="I574" i="23" s="1"/>
  <c r="F1449" i="32"/>
  <c r="G1449" i="32"/>
  <c r="I813" i="23" s="1"/>
  <c r="F1448" i="32"/>
  <c r="G1448" i="32"/>
  <c r="F1444" i="32"/>
  <c r="G1444" i="32"/>
  <c r="F1443" i="32"/>
  <c r="G1443" i="32"/>
  <c r="F1440" i="32"/>
  <c r="G1440" i="32"/>
  <c r="F1439" i="32"/>
  <c r="G1439" i="32"/>
  <c r="F1436" i="32"/>
  <c r="G1436" i="32"/>
  <c r="F1435" i="32"/>
  <c r="G1435" i="32"/>
  <c r="F1432" i="32"/>
  <c r="G1432" i="32"/>
  <c r="I125" i="23" s="1"/>
  <c r="F1431" i="32"/>
  <c r="G1431" i="32"/>
  <c r="F1428" i="32"/>
  <c r="G1428" i="32"/>
  <c r="F1427" i="32"/>
  <c r="G1427" i="32"/>
  <c r="F1419" i="32"/>
  <c r="G1419" i="32"/>
  <c r="I763" i="23" s="1"/>
  <c r="F1418" i="32"/>
  <c r="G1418" i="32"/>
  <c r="F1415" i="32"/>
  <c r="G1415" i="32"/>
  <c r="F1414" i="32"/>
  <c r="G1414" i="32"/>
  <c r="F1406" i="32"/>
  <c r="G1406" i="32"/>
  <c r="I1328" i="23" s="1"/>
  <c r="F1405" i="32"/>
  <c r="G1405" i="32"/>
  <c r="F1402" i="32"/>
  <c r="G1402" i="32"/>
  <c r="F1401" i="32"/>
  <c r="G1401" i="32"/>
  <c r="F1398" i="32"/>
  <c r="G1398" i="32"/>
  <c r="I1064" i="23" s="1"/>
  <c r="F1397" i="32"/>
  <c r="G1397" i="32"/>
  <c r="F1394" i="32"/>
  <c r="G1394" i="32"/>
  <c r="F1393" i="32"/>
  <c r="G1393" i="32"/>
  <c r="F1390" i="32"/>
  <c r="G1390" i="32"/>
  <c r="I809" i="23" s="1"/>
  <c r="F1389" i="32"/>
  <c r="G1389" i="32"/>
  <c r="F1386" i="32"/>
  <c r="G1386" i="32"/>
  <c r="F1385" i="32"/>
  <c r="G1385" i="32"/>
  <c r="F1382" i="32"/>
  <c r="G1382" i="32"/>
  <c r="I1376" i="23" s="1"/>
  <c r="F1381" i="32"/>
  <c r="G1381" i="32"/>
  <c r="F1378" i="32"/>
  <c r="G1378" i="32"/>
  <c r="F1377" i="32"/>
  <c r="G1377" i="32"/>
  <c r="F1374" i="32"/>
  <c r="G1374" i="32"/>
  <c r="I445" i="23" s="1"/>
  <c r="F1373" i="32"/>
  <c r="G1373" i="32"/>
  <c r="F1365" i="32"/>
  <c r="G1365" i="32"/>
  <c r="F1364" i="32"/>
  <c r="G1364" i="32"/>
  <c r="F1361" i="32"/>
  <c r="G1361" i="32"/>
  <c r="I1927" i="23" s="1"/>
  <c r="F1360" i="32"/>
  <c r="G1360" i="32"/>
  <c r="F1357" i="32"/>
  <c r="G1357" i="32"/>
  <c r="F1356" i="32"/>
  <c r="G1356" i="32"/>
  <c r="F1353" i="32"/>
  <c r="G1353" i="32"/>
  <c r="I1668" i="23" s="1"/>
  <c r="F1352" i="32"/>
  <c r="G1352" i="32"/>
  <c r="F1349" i="32"/>
  <c r="C841" i="17" s="1"/>
  <c r="G1349" i="32"/>
  <c r="I1428" i="23" s="1"/>
  <c r="F1348" i="32"/>
  <c r="G1348" i="32"/>
  <c r="F1345" i="32"/>
  <c r="G1345" i="32"/>
  <c r="I396" i="23" s="1"/>
  <c r="F1344" i="32"/>
  <c r="G1344" i="32"/>
  <c r="F1341" i="32"/>
  <c r="G1341" i="32"/>
  <c r="F1340" i="32"/>
  <c r="G1340" i="32"/>
  <c r="F1337" i="32"/>
  <c r="G1337" i="32"/>
  <c r="I493" i="23" s="1"/>
  <c r="F1336" i="32"/>
  <c r="G1336" i="32"/>
  <c r="F1333" i="32"/>
  <c r="G1333" i="32"/>
  <c r="F1332" i="32"/>
  <c r="C1518" i="17" s="1"/>
  <c r="G1332" i="32"/>
  <c r="F1313" i="32"/>
  <c r="G1313" i="32"/>
  <c r="I1650" i="23" s="1"/>
  <c r="F1311" i="32"/>
  <c r="G1311" i="32"/>
  <c r="F1312" i="32"/>
  <c r="G1312" i="32"/>
  <c r="F1302" i="32"/>
  <c r="G1302" i="32"/>
  <c r="F1300" i="32"/>
  <c r="G1300" i="32"/>
  <c r="I1273" i="23" s="1"/>
  <c r="F1301" i="32"/>
  <c r="G1301" i="32"/>
  <c r="F1265" i="32"/>
  <c r="G1265" i="32"/>
  <c r="F1263" i="32"/>
  <c r="G1263" i="32"/>
  <c r="F1264" i="32"/>
  <c r="G1264" i="32"/>
  <c r="I311" i="23" s="1"/>
  <c r="F1244" i="32"/>
  <c r="G1244" i="32"/>
  <c r="F1243" i="32"/>
  <c r="G1243" i="32"/>
  <c r="F1242" i="32"/>
  <c r="G1242" i="32"/>
  <c r="F1240" i="32"/>
  <c r="G1240" i="32"/>
  <c r="I795" i="23" s="1"/>
  <c r="F1241" i="32"/>
  <c r="C8" i="17" s="1"/>
  <c r="G1241" i="32"/>
  <c r="F1229" i="32"/>
  <c r="G1229" i="32"/>
  <c r="I1730" i="23" s="1"/>
  <c r="F1227" i="32"/>
  <c r="G1227" i="32"/>
  <c r="F1228" i="32"/>
  <c r="G1228" i="32"/>
  <c r="I1589" i="23" s="1"/>
  <c r="F1200" i="32"/>
  <c r="G1200" i="32"/>
  <c r="F1198" i="32"/>
  <c r="G1198" i="32"/>
  <c r="F1199" i="32"/>
  <c r="G1199" i="32"/>
  <c r="F1091" i="32"/>
  <c r="G1091" i="32"/>
  <c r="I1945" i="23" s="1"/>
  <c r="F1089" i="32"/>
  <c r="G1089" i="32"/>
  <c r="F1090" i="32"/>
  <c r="G1090" i="32"/>
  <c r="F1058" i="32"/>
  <c r="C1132" i="17" s="1"/>
  <c r="G1058" i="32"/>
  <c r="F1056" i="32"/>
  <c r="G1056" i="32"/>
  <c r="I1613" i="23" s="1"/>
  <c r="F1057" i="32"/>
  <c r="G1057" i="32"/>
  <c r="F1045" i="32"/>
  <c r="G1045" i="32"/>
  <c r="F1043" i="32"/>
  <c r="G1043" i="32"/>
  <c r="F1044" i="32"/>
  <c r="G1044" i="32"/>
  <c r="I348" i="23" s="1"/>
  <c r="F1327" i="32"/>
  <c r="G1327" i="32"/>
  <c r="F1326" i="32"/>
  <c r="G1326" i="32"/>
  <c r="F1323" i="32"/>
  <c r="G1323" i="32"/>
  <c r="F1322" i="32"/>
  <c r="G1322" i="32"/>
  <c r="I768" i="23" s="1"/>
  <c r="F1319" i="32"/>
  <c r="G1319" i="32"/>
  <c r="F1318" i="32"/>
  <c r="G1318" i="32"/>
  <c r="F1315" i="32"/>
  <c r="G1315" i="32"/>
  <c r="F1314" i="32"/>
  <c r="G1314" i="32"/>
  <c r="F1310" i="32"/>
  <c r="G1310" i="32"/>
  <c r="F1309" i="32"/>
  <c r="G1309" i="32"/>
  <c r="F1306" i="32"/>
  <c r="G1306" i="32"/>
  <c r="F1305" i="32"/>
  <c r="G1305" i="32"/>
  <c r="I409" i="23" s="1"/>
  <c r="F1297" i="32"/>
  <c r="G1297" i="32"/>
  <c r="F1296" i="32"/>
  <c r="G1296" i="32"/>
  <c r="F1293" i="32"/>
  <c r="G1293" i="32"/>
  <c r="F1292" i="32"/>
  <c r="G1292" i="32"/>
  <c r="I1503" i="23" s="1"/>
  <c r="F1289" i="32"/>
  <c r="C9" i="17" s="1"/>
  <c r="G1289" i="32"/>
  <c r="F1288" i="32"/>
  <c r="G1288" i="32"/>
  <c r="F1285" i="32"/>
  <c r="G1285" i="32"/>
  <c r="F1284" i="32"/>
  <c r="G1284" i="32"/>
  <c r="I535" i="23" s="1"/>
  <c r="F1281" i="32"/>
  <c r="G1281" i="32"/>
  <c r="G1280" i="32"/>
  <c r="F1280" i="32"/>
  <c r="F1277" i="32"/>
  <c r="C708" i="17" s="1"/>
  <c r="G1277" i="32"/>
  <c r="F1276" i="32"/>
  <c r="G1276" i="32"/>
  <c r="I754" i="23" s="1"/>
  <c r="F1273" i="32"/>
  <c r="G1273" i="32"/>
  <c r="F1272" i="32"/>
  <c r="G1272" i="32"/>
  <c r="F1269" i="32"/>
  <c r="G1269" i="32"/>
  <c r="F1268" i="32"/>
  <c r="G1268" i="32"/>
  <c r="I815" i="23" s="1"/>
  <c r="F1260" i="32"/>
  <c r="G1260" i="32"/>
  <c r="F1259" i="32"/>
  <c r="G1259" i="32"/>
  <c r="F1256" i="32"/>
  <c r="G1256" i="32"/>
  <c r="F1255" i="32"/>
  <c r="G1255" i="32"/>
  <c r="I1934" i="23" s="1"/>
  <c r="F1252" i="32"/>
  <c r="C1551" i="17" s="1"/>
  <c r="G1252" i="32"/>
  <c r="F1251" i="32"/>
  <c r="C670" i="17" s="1"/>
  <c r="G1251" i="32"/>
  <c r="F1248" i="32"/>
  <c r="G1248" i="32"/>
  <c r="F1247" i="32"/>
  <c r="G1247" i="32"/>
  <c r="I87" i="23" s="1"/>
  <c r="F1239" i="32"/>
  <c r="G1239" i="32"/>
  <c r="F1238" i="32"/>
  <c r="G1238" i="32"/>
  <c r="F1235" i="32"/>
  <c r="G1235" i="32"/>
  <c r="F1234" i="32"/>
  <c r="G1234" i="32"/>
  <c r="I94" i="23" s="1"/>
  <c r="F1231" i="32"/>
  <c r="C4" i="17" s="1"/>
  <c r="G1231" i="32"/>
  <c r="F1230" i="32"/>
  <c r="G1230" i="32"/>
  <c r="F1226" i="32"/>
  <c r="G1226" i="32"/>
  <c r="F1225" i="32"/>
  <c r="G1225" i="32"/>
  <c r="F1222" i="32"/>
  <c r="G1222" i="32"/>
  <c r="F1221" i="32"/>
  <c r="G1221" i="32"/>
  <c r="F1218" i="32"/>
  <c r="G1218" i="32"/>
  <c r="F1217" i="32"/>
  <c r="G1217" i="32"/>
  <c r="I1431" i="23" s="1"/>
  <c r="F1214" i="32"/>
  <c r="G1214" i="32"/>
  <c r="F1213" i="32"/>
  <c r="G1213" i="32"/>
  <c r="F1210" i="32"/>
  <c r="G1210" i="32"/>
  <c r="F1209" i="32"/>
  <c r="G1209" i="32"/>
  <c r="I478" i="23" s="1"/>
  <c r="F1206" i="32"/>
  <c r="G1206" i="32"/>
  <c r="F1205" i="32"/>
  <c r="G1205" i="32"/>
  <c r="F1202" i="32"/>
  <c r="G1202" i="32"/>
  <c r="F1201" i="32"/>
  <c r="G1201" i="32"/>
  <c r="I977" i="23" s="1"/>
  <c r="F1197" i="32"/>
  <c r="G1197" i="32"/>
  <c r="F1196" i="32"/>
  <c r="G1196" i="32"/>
  <c r="F1193" i="32"/>
  <c r="C439" i="17" s="1"/>
  <c r="G1193" i="32"/>
  <c r="F1192" i="32"/>
  <c r="G1192" i="32"/>
  <c r="I1047" i="23" s="1"/>
  <c r="F1189" i="32"/>
  <c r="G1189" i="32"/>
  <c r="F1188" i="32"/>
  <c r="C1413" i="17" s="1"/>
  <c r="G1188" i="32"/>
  <c r="F1185" i="32"/>
  <c r="G1185" i="32"/>
  <c r="F1184" i="32"/>
  <c r="G1184" i="32"/>
  <c r="I413" i="23" s="1"/>
  <c r="F1181" i="32"/>
  <c r="G1181" i="32"/>
  <c r="F1180" i="32"/>
  <c r="G1180" i="32"/>
  <c r="F1177" i="32"/>
  <c r="G1177" i="32"/>
  <c r="F1176" i="32"/>
  <c r="C940" i="17" s="1"/>
  <c r="G1176" i="32"/>
  <c r="I1555" i="23" s="1"/>
  <c r="F1173" i="32"/>
  <c r="G1173" i="32"/>
  <c r="F1172" i="32"/>
  <c r="G1172" i="32"/>
  <c r="F1169" i="32"/>
  <c r="G1169" i="32"/>
  <c r="F1168" i="32"/>
  <c r="G1168" i="32"/>
  <c r="I1636" i="23" s="1"/>
  <c r="F1165" i="32"/>
  <c r="G1165" i="32"/>
  <c r="F1164" i="32"/>
  <c r="G1164" i="32"/>
  <c r="F1161" i="32"/>
  <c r="G1161" i="32"/>
  <c r="F1160" i="32"/>
  <c r="G1160" i="32"/>
  <c r="I1488" i="23" s="1"/>
  <c r="F1157" i="32"/>
  <c r="G1157" i="32"/>
  <c r="F1156" i="32"/>
  <c r="G1156" i="32"/>
  <c r="F1153" i="32"/>
  <c r="G1153" i="32"/>
  <c r="F1152" i="32"/>
  <c r="G1152" i="32"/>
  <c r="I1564" i="23" s="1"/>
  <c r="F1149" i="32"/>
  <c r="G1149" i="32"/>
  <c r="F1148" i="32"/>
  <c r="G1148" i="32"/>
  <c r="F1145" i="32"/>
  <c r="G1145" i="32"/>
  <c r="F1144" i="32"/>
  <c r="G1144" i="32"/>
  <c r="I924" i="23" s="1"/>
  <c r="F1141" i="32"/>
  <c r="G1141" i="32"/>
  <c r="F1140" i="32"/>
  <c r="G1140" i="32"/>
  <c r="F1137" i="32"/>
  <c r="G1137" i="32"/>
  <c r="F1136" i="32"/>
  <c r="C1359" i="17" s="1"/>
  <c r="G1136" i="32"/>
  <c r="I564" i="23" s="1"/>
  <c r="F1133" i="32"/>
  <c r="G1133" i="32"/>
  <c r="F1132" i="32"/>
  <c r="G1132" i="32"/>
  <c r="F1129" i="32"/>
  <c r="G1129" i="32"/>
  <c r="F1128" i="32"/>
  <c r="G1128" i="32"/>
  <c r="I1718" i="23" s="1"/>
  <c r="F1125" i="32"/>
  <c r="G1125" i="32"/>
  <c r="F1124" i="32"/>
  <c r="G1124" i="32"/>
  <c r="F1121" i="32"/>
  <c r="G1121" i="32"/>
  <c r="F1120" i="32"/>
  <c r="G1120" i="32"/>
  <c r="I1992" i="23" s="1"/>
  <c r="F1117" i="32"/>
  <c r="G1117" i="32"/>
  <c r="F1116" i="32"/>
  <c r="H1116" i="32" s="1"/>
  <c r="G1116" i="32"/>
  <c r="F1113" i="32"/>
  <c r="G1113" i="32"/>
  <c r="I985" i="23" s="1"/>
  <c r="F1112" i="32"/>
  <c r="G1112" i="32"/>
  <c r="I1068" i="23" s="1"/>
  <c r="F1109" i="32"/>
  <c r="G1109" i="32"/>
  <c r="F1108" i="32"/>
  <c r="G1108" i="32"/>
  <c r="I1067" i="23" s="1"/>
  <c r="F1105" i="32"/>
  <c r="G1105" i="32"/>
  <c r="I952" i="23" s="1"/>
  <c r="F1104" i="32"/>
  <c r="G1104" i="32"/>
  <c r="I1102" i="23" s="1"/>
  <c r="F1101" i="32"/>
  <c r="G1101" i="32"/>
  <c r="F1100" i="32"/>
  <c r="C11" i="17" s="1"/>
  <c r="G1100" i="32"/>
  <c r="I755" i="23" s="1"/>
  <c r="F1097" i="32"/>
  <c r="G1097" i="32"/>
  <c r="I716" i="23" s="1"/>
  <c r="F1096" i="32"/>
  <c r="G1096" i="32"/>
  <c r="I800" i="23" s="1"/>
  <c r="F1093" i="32"/>
  <c r="G1093" i="32"/>
  <c r="F1092" i="32"/>
  <c r="G1092" i="32"/>
  <c r="I471" i="23" s="1"/>
  <c r="F1088" i="32"/>
  <c r="G1088" i="32"/>
  <c r="I1228" i="23" s="1"/>
  <c r="F1087" i="32"/>
  <c r="G1087" i="32"/>
  <c r="I395" i="23" s="1"/>
  <c r="F1084" i="32"/>
  <c r="G1084" i="32"/>
  <c r="F1083" i="32"/>
  <c r="G1083" i="32"/>
  <c r="F1080" i="32"/>
  <c r="G1080" i="32"/>
  <c r="F1079" i="32"/>
  <c r="G1079" i="32"/>
  <c r="I134" i="23" s="1"/>
  <c r="F1076" i="32"/>
  <c r="G1076" i="32"/>
  <c r="F1075" i="32"/>
  <c r="G1075" i="32"/>
  <c r="I1745" i="23" s="1"/>
  <c r="F1072" i="32"/>
  <c r="G1072" i="32"/>
  <c r="F1071" i="32"/>
  <c r="G1071" i="32"/>
  <c r="I770" i="23" s="1"/>
  <c r="F1068" i="32"/>
  <c r="G1068" i="32"/>
  <c r="F1067" i="32"/>
  <c r="G1067" i="32"/>
  <c r="I245" i="23" s="1"/>
  <c r="F1064" i="32"/>
  <c r="G1064" i="32"/>
  <c r="F1063" i="32"/>
  <c r="G1063" i="32"/>
  <c r="I281" i="23" s="1"/>
  <c r="F1060" i="32"/>
  <c r="G1060" i="32"/>
  <c r="F1059" i="32"/>
  <c r="G1059" i="32"/>
  <c r="F1055" i="32"/>
  <c r="G1055" i="32"/>
  <c r="F1054" i="32"/>
  <c r="G1054" i="32"/>
  <c r="I223" i="23" s="1"/>
  <c r="F1051" i="32"/>
  <c r="G1051" i="32"/>
  <c r="F1050" i="32"/>
  <c r="G1050" i="32"/>
  <c r="F1047" i="32"/>
  <c r="G1047" i="32"/>
  <c r="F1046" i="32"/>
  <c r="G1046" i="32"/>
  <c r="I1362" i="23" s="1"/>
  <c r="F1042" i="32"/>
  <c r="G1042" i="32"/>
  <c r="F1041" i="32"/>
  <c r="G1041" i="32"/>
  <c r="F1038" i="32"/>
  <c r="G1038" i="32"/>
  <c r="F1037" i="32"/>
  <c r="G1037" i="32"/>
  <c r="I1977" i="23" s="1"/>
  <c r="F1034" i="32"/>
  <c r="G1034" i="32"/>
  <c r="F1033" i="32"/>
  <c r="G1033" i="32"/>
  <c r="F1030" i="32"/>
  <c r="C1547" i="17" s="1"/>
  <c r="G1030" i="32"/>
  <c r="F1029" i="32"/>
  <c r="G1029" i="32"/>
  <c r="I277" i="23" s="1"/>
  <c r="F1329" i="32"/>
  <c r="G1329" i="32"/>
  <c r="F1328" i="32"/>
  <c r="G1328" i="32"/>
  <c r="F1325" i="32"/>
  <c r="G1325" i="32"/>
  <c r="F1324" i="32"/>
  <c r="G1324" i="32"/>
  <c r="I761" i="23" s="1"/>
  <c r="F1321" i="32"/>
  <c r="G1321" i="32"/>
  <c r="F1320" i="32"/>
  <c r="C1481" i="17" s="1"/>
  <c r="G1320" i="32"/>
  <c r="F1317" i="32"/>
  <c r="G1317" i="32"/>
  <c r="F1316" i="32"/>
  <c r="C1523" i="17" s="1"/>
  <c r="G1316" i="32"/>
  <c r="I686" i="23" s="1"/>
  <c r="F1308" i="32"/>
  <c r="G1308" i="32"/>
  <c r="F1307" i="32"/>
  <c r="G1307" i="32"/>
  <c r="I1103" i="23" s="1"/>
  <c r="F1304" i="32"/>
  <c r="G1304" i="32"/>
  <c r="F1303" i="32"/>
  <c r="G1303" i="32"/>
  <c r="I1687" i="23" s="1"/>
  <c r="F1299" i="32"/>
  <c r="G1299" i="32"/>
  <c r="G1298" i="32"/>
  <c r="F1298" i="32"/>
  <c r="F1295" i="32"/>
  <c r="G1295" i="32"/>
  <c r="F1294" i="32"/>
  <c r="G1294" i="32"/>
  <c r="I397" i="23" s="1"/>
  <c r="F1291" i="32"/>
  <c r="G1291" i="32"/>
  <c r="F1290" i="32"/>
  <c r="C906" i="17" s="1"/>
  <c r="G1290" i="32"/>
  <c r="F1287" i="32"/>
  <c r="G1287" i="32"/>
  <c r="F1286" i="32"/>
  <c r="G1286" i="32"/>
  <c r="I1604" i="23" s="1"/>
  <c r="F1283" i="32"/>
  <c r="G1283" i="32"/>
  <c r="F1282" i="32"/>
  <c r="G1282" i="32"/>
  <c r="F1279" i="32"/>
  <c r="G1279" i="32"/>
  <c r="F1278" i="32"/>
  <c r="G1278" i="32"/>
  <c r="I1839" i="23" s="1"/>
  <c r="F1275" i="32"/>
  <c r="C1587" i="17" s="1"/>
  <c r="G1275" i="32"/>
  <c r="I736" i="23" s="1"/>
  <c r="F1274" i="32"/>
  <c r="G1274" i="32"/>
  <c r="F1271" i="32"/>
  <c r="G1271" i="32"/>
  <c r="F1270" i="32"/>
  <c r="G1270" i="32"/>
  <c r="I316" i="23" s="1"/>
  <c r="F1267" i="32"/>
  <c r="G1267" i="32"/>
  <c r="I1669" i="23" s="1"/>
  <c r="F1266" i="32"/>
  <c r="G1266" i="32"/>
  <c r="F1262" i="32"/>
  <c r="G1262" i="32"/>
  <c r="F1261" i="32"/>
  <c r="G1261" i="32"/>
  <c r="I267" i="23" s="1"/>
  <c r="F1258" i="32"/>
  <c r="G1258" i="32"/>
  <c r="F1257" i="32"/>
  <c r="G1257" i="32"/>
  <c r="F1254" i="32"/>
  <c r="G1254" i="32"/>
  <c r="F1253" i="32"/>
  <c r="G1253" i="32"/>
  <c r="I1673" i="23" s="1"/>
  <c r="F1250" i="32"/>
  <c r="G1250" i="32"/>
  <c r="F1249" i="32"/>
  <c r="G1249" i="32"/>
  <c r="F1246" i="32"/>
  <c r="G1246" i="32"/>
  <c r="F1245" i="32"/>
  <c r="G1245" i="32"/>
  <c r="I570" i="23" s="1"/>
  <c r="F1237" i="32"/>
  <c r="G1237" i="32"/>
  <c r="F1236" i="32"/>
  <c r="G1236" i="32"/>
  <c r="F1233" i="32"/>
  <c r="G1233" i="32"/>
  <c r="F1232" i="32"/>
  <c r="C16" i="17" s="1"/>
  <c r="G1232" i="32"/>
  <c r="I762" i="23" s="1"/>
  <c r="F1224" i="32"/>
  <c r="G1224" i="32"/>
  <c r="F1223" i="32"/>
  <c r="G1223" i="32"/>
  <c r="F1220" i="32"/>
  <c r="G1220" i="32"/>
  <c r="F1219" i="32"/>
  <c r="C1588" i="17" s="1"/>
  <c r="G1219" i="32"/>
  <c r="I737" i="23" s="1"/>
  <c r="F1216" i="32"/>
  <c r="G1216" i="32"/>
  <c r="F1215" i="32"/>
  <c r="G1215" i="32"/>
  <c r="F1212" i="32"/>
  <c r="G1212" i="32"/>
  <c r="F1211" i="32"/>
  <c r="G1211" i="32"/>
  <c r="I1496" i="23" s="1"/>
  <c r="F1208" i="32"/>
  <c r="G1208" i="32"/>
  <c r="G1207" i="32"/>
  <c r="F1207" i="32"/>
  <c r="F1204" i="32"/>
  <c r="G1204" i="32"/>
  <c r="F1203" i="32"/>
  <c r="G1203" i="32"/>
  <c r="I28" i="23" s="1"/>
  <c r="F1195" i="32"/>
  <c r="G1195" i="32"/>
  <c r="F1194" i="32"/>
  <c r="G1194" i="32"/>
  <c r="F1191" i="32"/>
  <c r="G1191" i="32"/>
  <c r="F1190" i="32"/>
  <c r="C1478" i="17" s="1"/>
  <c r="G1190" i="32"/>
  <c r="I641" i="23" s="1"/>
  <c r="F1187" i="32"/>
  <c r="G1187" i="32"/>
  <c r="F1186" i="32"/>
  <c r="G1186" i="32"/>
  <c r="F1183" i="32"/>
  <c r="C1403" i="17" s="1"/>
  <c r="G1183" i="32"/>
  <c r="F1182" i="32"/>
  <c r="C1522" i="17" s="1"/>
  <c r="G1182" i="32"/>
  <c r="I124" i="23" s="1"/>
  <c r="F1179" i="32"/>
  <c r="G1179" i="32"/>
  <c r="F1178" i="32"/>
  <c r="C1053" i="17" s="1"/>
  <c r="G1178" i="32"/>
  <c r="F1175" i="32"/>
  <c r="G1175" i="32"/>
  <c r="F1174" i="32"/>
  <c r="G1174" i="32"/>
  <c r="I31" i="23" s="1"/>
  <c r="F1171" i="32"/>
  <c r="G1171" i="32"/>
  <c r="F1170" i="32"/>
  <c r="G1170" i="32"/>
  <c r="F1167" i="32"/>
  <c r="G1167" i="32"/>
  <c r="F1166" i="32"/>
  <c r="G1166" i="32"/>
  <c r="I608" i="23" s="1"/>
  <c r="F1163" i="32"/>
  <c r="G1163" i="32"/>
  <c r="F1162" i="32"/>
  <c r="G1162" i="32"/>
  <c r="F1159" i="32"/>
  <c r="G1159" i="32"/>
  <c r="F1158" i="32"/>
  <c r="G1158" i="32"/>
  <c r="I561" i="23" s="1"/>
  <c r="F1155" i="32"/>
  <c r="G1155" i="32"/>
  <c r="F1154" i="32"/>
  <c r="G1154" i="32"/>
  <c r="F1151" i="32"/>
  <c r="G1151" i="32"/>
  <c r="F1150" i="32"/>
  <c r="G1150" i="32"/>
  <c r="I1183" i="23" s="1"/>
  <c r="F1147" i="32"/>
  <c r="C1592" i="17" s="1"/>
  <c r="G1147" i="32"/>
  <c r="F1146" i="32"/>
  <c r="G1146" i="32"/>
  <c r="F1143" i="32"/>
  <c r="G1143" i="32"/>
  <c r="F1142" i="32"/>
  <c r="G1142" i="32"/>
  <c r="I987" i="23" s="1"/>
  <c r="F1139" i="32"/>
  <c r="G1139" i="32"/>
  <c r="F1138" i="32"/>
  <c r="G1138" i="32"/>
  <c r="F1135" i="32"/>
  <c r="G1135" i="32"/>
  <c r="F1134" i="32"/>
  <c r="G1134" i="32"/>
  <c r="I1088" i="23" s="1"/>
  <c r="F1131" i="32"/>
  <c r="G1131" i="32"/>
  <c r="G1130" i="32"/>
  <c r="F1130" i="32"/>
  <c r="F1127" i="32"/>
  <c r="G1127" i="32"/>
  <c r="F1126" i="32"/>
  <c r="G1126" i="32"/>
  <c r="I1150" i="23" s="1"/>
  <c r="F1123" i="32"/>
  <c r="G1123" i="32"/>
  <c r="F1122" i="32"/>
  <c r="G1122" i="32"/>
  <c r="F1119" i="32"/>
  <c r="G1119" i="32"/>
  <c r="F1118" i="32"/>
  <c r="G1118" i="32"/>
  <c r="I1922" i="23" s="1"/>
  <c r="F1115" i="32"/>
  <c r="G1115" i="32"/>
  <c r="F1114" i="32"/>
  <c r="C1561" i="17" s="1"/>
  <c r="G1114" i="32"/>
  <c r="F1111" i="32"/>
  <c r="C697" i="17" s="1"/>
  <c r="G1111" i="32"/>
  <c r="F1110" i="32"/>
  <c r="G1110" i="32"/>
  <c r="I674" i="23" s="1"/>
  <c r="F1107" i="32"/>
  <c r="G1107" i="32"/>
  <c r="F1106" i="32"/>
  <c r="G1106" i="32"/>
  <c r="F1103" i="32"/>
  <c r="G1103" i="32"/>
  <c r="F1102" i="32"/>
  <c r="G1102" i="32"/>
  <c r="I415" i="23" s="1"/>
  <c r="F1099" i="32"/>
  <c r="C5" i="17" s="1"/>
  <c r="G1099" i="32"/>
  <c r="F1098" i="32"/>
  <c r="C7" i="17" s="1"/>
  <c r="G1098" i="32"/>
  <c r="F1095" i="32"/>
  <c r="G1095" i="32"/>
  <c r="F1094" i="32"/>
  <c r="G1094" i="32"/>
  <c r="I64" i="23" s="1"/>
  <c r="F1086" i="32"/>
  <c r="G1086" i="32"/>
  <c r="F1085" i="32"/>
  <c r="G1085" i="32"/>
  <c r="F1082" i="32"/>
  <c r="G1082" i="32"/>
  <c r="F1081" i="32"/>
  <c r="G1081" i="32"/>
  <c r="I143" i="23" s="1"/>
  <c r="F1078" i="32"/>
  <c r="G1078" i="32"/>
  <c r="F1077" i="32"/>
  <c r="G1077" i="32"/>
  <c r="F1074" i="32"/>
  <c r="G1074" i="32"/>
  <c r="F1073" i="32"/>
  <c r="G1073" i="32"/>
  <c r="I2038" i="23" s="1"/>
  <c r="F1070" i="32"/>
  <c r="G1070" i="32"/>
  <c r="F1069" i="32"/>
  <c r="G1069" i="32"/>
  <c r="F1066" i="32"/>
  <c r="G1066" i="32"/>
  <c r="F1065" i="32"/>
  <c r="G1065" i="32"/>
  <c r="I920" i="23" s="1"/>
  <c r="F1062" i="32"/>
  <c r="G1062" i="32"/>
  <c r="F1061" i="32"/>
  <c r="G1061" i="32"/>
  <c r="F1053" i="32"/>
  <c r="C1583" i="17" s="1"/>
  <c r="G1053" i="32"/>
  <c r="F1052" i="32"/>
  <c r="G1052" i="32"/>
  <c r="I220" i="23" s="1"/>
  <c r="F1049" i="32"/>
  <c r="G1049" i="32"/>
  <c r="F1048" i="32"/>
  <c r="C1122" i="17" s="1"/>
  <c r="G1048" i="32"/>
  <c r="F1040" i="32"/>
  <c r="G1040" i="32"/>
  <c r="F1039" i="32"/>
  <c r="G1039" i="32"/>
  <c r="I354" i="23" s="1"/>
  <c r="F1036" i="32"/>
  <c r="G1036" i="32"/>
  <c r="F1035" i="32"/>
  <c r="C1546" i="17" s="1"/>
  <c r="G1035" i="32"/>
  <c r="F1032" i="32"/>
  <c r="G1032" i="32"/>
  <c r="F1031" i="32"/>
  <c r="G1031" i="32"/>
  <c r="I137" i="23" s="1"/>
  <c r="F1028" i="32"/>
  <c r="G1028" i="32"/>
  <c r="F1027" i="32"/>
  <c r="G1027" i="32"/>
  <c r="F1026" i="32"/>
  <c r="G1026" i="32"/>
  <c r="F1024" i="32"/>
  <c r="G1024" i="32"/>
  <c r="I1343" i="23" s="1"/>
  <c r="F1025" i="32"/>
  <c r="G1025" i="32"/>
  <c r="F977" i="32"/>
  <c r="G977" i="32"/>
  <c r="F975" i="32"/>
  <c r="C1093" i="17" s="1"/>
  <c r="G975" i="32"/>
  <c r="F976" i="32"/>
  <c r="G976" i="32"/>
  <c r="I810" i="23" s="1"/>
  <c r="F966" i="32"/>
  <c r="G966" i="32"/>
  <c r="F964" i="32"/>
  <c r="G964" i="32"/>
  <c r="F965" i="32"/>
  <c r="G965" i="32"/>
  <c r="F943" i="32"/>
  <c r="G943" i="32"/>
  <c r="I1619" i="23" s="1"/>
  <c r="F941" i="32"/>
  <c r="G941" i="32"/>
  <c r="F942" i="32"/>
  <c r="G942" i="32"/>
  <c r="F930" i="32"/>
  <c r="G930" i="32"/>
  <c r="F928" i="32"/>
  <c r="G928" i="32"/>
  <c r="I1439" i="23" s="1"/>
  <c r="F929" i="32"/>
  <c r="G929" i="32"/>
  <c r="F905" i="32"/>
  <c r="G905" i="32"/>
  <c r="F903" i="32"/>
  <c r="G903" i="32"/>
  <c r="F904" i="32"/>
  <c r="G904" i="32"/>
  <c r="I1651" i="23" s="1"/>
  <c r="F882" i="32"/>
  <c r="G882" i="32"/>
  <c r="F880" i="32"/>
  <c r="G880" i="32"/>
  <c r="F881" i="32"/>
  <c r="G881" i="32"/>
  <c r="F863" i="32"/>
  <c r="G863" i="32"/>
  <c r="I1629" i="23" s="1"/>
  <c r="F861" i="32"/>
  <c r="G861" i="32"/>
  <c r="F862" i="32"/>
  <c r="G862" i="32"/>
  <c r="I1807" i="23" s="1"/>
  <c r="F840" i="32"/>
  <c r="G840" i="32"/>
  <c r="F838" i="32"/>
  <c r="G838" i="32"/>
  <c r="I1486" i="23" s="1"/>
  <c r="F839" i="32"/>
  <c r="G839" i="32"/>
  <c r="F819" i="32"/>
  <c r="G819" i="32"/>
  <c r="F817" i="32"/>
  <c r="G817" i="32"/>
  <c r="F818" i="32"/>
  <c r="G818" i="32"/>
  <c r="I1654" i="23" s="1"/>
  <c r="F786" i="32"/>
  <c r="G786" i="32"/>
  <c r="F784" i="32"/>
  <c r="G784" i="32"/>
  <c r="F785" i="32"/>
  <c r="G785" i="32"/>
  <c r="F763" i="32"/>
  <c r="C1034" i="17" s="1"/>
  <c r="G763" i="32"/>
  <c r="I1684" i="23" s="1"/>
  <c r="F761" i="32"/>
  <c r="G761" i="32"/>
  <c r="F762" i="32"/>
  <c r="G762" i="32"/>
  <c r="F1023" i="32"/>
  <c r="G1023" i="32"/>
  <c r="F1022" i="32"/>
  <c r="G1022" i="32"/>
  <c r="I230" i="23" s="1"/>
  <c r="F1019" i="32"/>
  <c r="G1019" i="32"/>
  <c r="F1018" i="32"/>
  <c r="G1018" i="32"/>
  <c r="F1015" i="32"/>
  <c r="C405" i="17" s="1"/>
  <c r="G1015" i="32"/>
  <c r="F1014" i="32"/>
  <c r="G1014" i="32"/>
  <c r="I283" i="23" s="1"/>
  <c r="F1011" i="32"/>
  <c r="G1011" i="32"/>
  <c r="F1010" i="32"/>
  <c r="G1010" i="32"/>
  <c r="F1007" i="32"/>
  <c r="G1007" i="32"/>
  <c r="F1006" i="32"/>
  <c r="G1006" i="32"/>
  <c r="F1003" i="32"/>
  <c r="G1003" i="32"/>
  <c r="F1002" i="32"/>
  <c r="G1002" i="32"/>
  <c r="F999" i="32"/>
  <c r="G999" i="32"/>
  <c r="F998" i="32"/>
  <c r="G998" i="32"/>
  <c r="I1085" i="23" s="1"/>
  <c r="F995" i="32"/>
  <c r="G995" i="32"/>
  <c r="F994" i="32"/>
  <c r="G994" i="32"/>
  <c r="F997" i="32"/>
  <c r="G997" i="32"/>
  <c r="F996" i="32"/>
  <c r="G996" i="32"/>
  <c r="I1358" i="23" s="1"/>
  <c r="F991" i="32"/>
  <c r="G991" i="32"/>
  <c r="F990" i="32"/>
  <c r="G990" i="32"/>
  <c r="F987" i="32"/>
  <c r="G987" i="32"/>
  <c r="G986" i="32"/>
  <c r="I1191" i="23" s="1"/>
  <c r="F986" i="32"/>
  <c r="F983" i="32"/>
  <c r="G983" i="32"/>
  <c r="F982" i="32"/>
  <c r="G982" i="32"/>
  <c r="F979" i="32"/>
  <c r="G979" i="32"/>
  <c r="F978" i="32"/>
  <c r="G978" i="32"/>
  <c r="I1671" i="23" s="1"/>
  <c r="F974" i="32"/>
  <c r="G974" i="32"/>
  <c r="F973" i="32"/>
  <c r="G973" i="32"/>
  <c r="F970" i="32"/>
  <c r="G970" i="32"/>
  <c r="F969" i="32"/>
  <c r="C765" i="17" s="1"/>
  <c r="G969" i="32"/>
  <c r="I1335" i="23" s="1"/>
  <c r="F961" i="32"/>
  <c r="G961" i="32"/>
  <c r="F960" i="32"/>
  <c r="G960" i="32"/>
  <c r="F957" i="32"/>
  <c r="G957" i="32"/>
  <c r="F956" i="32"/>
  <c r="G956" i="32"/>
  <c r="I708" i="23" s="1"/>
  <c r="F953" i="32"/>
  <c r="G953" i="32"/>
  <c r="F952" i="32"/>
  <c r="G952" i="32"/>
  <c r="F949" i="32"/>
  <c r="G949" i="32"/>
  <c r="F948" i="32"/>
  <c r="C1560" i="17" s="1"/>
  <c r="G948" i="32"/>
  <c r="I140" i="23" s="1"/>
  <c r="F945" i="32"/>
  <c r="G945" i="32"/>
  <c r="F944" i="32"/>
  <c r="G944" i="32"/>
  <c r="F940" i="32"/>
  <c r="C629" i="17" s="1"/>
  <c r="G940" i="32"/>
  <c r="F939" i="32"/>
  <c r="G939" i="32"/>
  <c r="I1264" i="23" s="1"/>
  <c r="F936" i="32"/>
  <c r="G936" i="32"/>
  <c r="F935" i="32"/>
  <c r="G935" i="32"/>
  <c r="F932" i="32"/>
  <c r="G932" i="32"/>
  <c r="F931" i="32"/>
  <c r="G931" i="32"/>
  <c r="I1698" i="23" s="1"/>
  <c r="F927" i="32"/>
  <c r="G927" i="32"/>
  <c r="F926" i="32"/>
  <c r="G926" i="32"/>
  <c r="F923" i="32"/>
  <c r="G923" i="32"/>
  <c r="F922" i="32"/>
  <c r="G922" i="32"/>
  <c r="I827" i="23" s="1"/>
  <c r="F919" i="32"/>
  <c r="G919" i="32"/>
  <c r="F918" i="32"/>
  <c r="G918" i="32"/>
  <c r="F915" i="32"/>
  <c r="G915" i="32"/>
  <c r="F914" i="32"/>
  <c r="G914" i="32"/>
  <c r="I933" i="23" s="1"/>
  <c r="F911" i="32"/>
  <c r="G911" i="32"/>
  <c r="F910" i="32"/>
  <c r="G910" i="32"/>
  <c r="F907" i="32"/>
  <c r="G907" i="32"/>
  <c r="F906" i="32"/>
  <c r="G906" i="32"/>
  <c r="I1302" i="23" s="1"/>
  <c r="F902" i="32"/>
  <c r="G902" i="32"/>
  <c r="F901" i="32"/>
  <c r="G901" i="32"/>
  <c r="F898" i="32"/>
  <c r="G898" i="32"/>
  <c r="F897" i="32"/>
  <c r="G897" i="32"/>
  <c r="I2001" i="23" s="1"/>
  <c r="F894" i="32"/>
  <c r="G894" i="32"/>
  <c r="F893" i="32"/>
  <c r="G893" i="32"/>
  <c r="F890" i="32"/>
  <c r="G890" i="32"/>
  <c r="F889" i="32"/>
  <c r="C1591" i="17" s="1"/>
  <c r="G889" i="32"/>
  <c r="I739" i="23" s="1"/>
  <c r="F886" i="32"/>
  <c r="G886" i="32"/>
  <c r="F885" i="32"/>
  <c r="G885" i="32"/>
  <c r="F877" i="32"/>
  <c r="G877" i="32"/>
  <c r="F876" i="32"/>
  <c r="G876" i="32"/>
  <c r="I236" i="23" s="1"/>
  <c r="F873" i="32"/>
  <c r="G873" i="32"/>
  <c r="F872" i="32"/>
  <c r="G872" i="32"/>
  <c r="F869" i="32"/>
  <c r="G869" i="32"/>
  <c r="F868" i="32"/>
  <c r="G868" i="32"/>
  <c r="I305" i="23" s="1"/>
  <c r="F865" i="32"/>
  <c r="G865" i="32"/>
  <c r="F864" i="32"/>
  <c r="G864" i="32"/>
  <c r="F860" i="32"/>
  <c r="G860" i="32"/>
  <c r="F859" i="32"/>
  <c r="G859" i="32"/>
  <c r="I1284" i="23" s="1"/>
  <c r="F856" i="32"/>
  <c r="G856" i="32"/>
  <c r="F855" i="32"/>
  <c r="G855" i="32"/>
  <c r="F852" i="32"/>
  <c r="G852" i="32"/>
  <c r="F851" i="32"/>
  <c r="G851" i="32"/>
  <c r="I340" i="23" s="1"/>
  <c r="F848" i="32"/>
  <c r="G848" i="32"/>
  <c r="F847" i="32"/>
  <c r="G847" i="32"/>
  <c r="F844" i="32"/>
  <c r="G844" i="32"/>
  <c r="F843" i="32"/>
  <c r="G843" i="32"/>
  <c r="I453" i="23" s="1"/>
  <c r="F835" i="32"/>
  <c r="G835" i="32"/>
  <c r="F834" i="32"/>
  <c r="G834" i="32"/>
  <c r="F831" i="32"/>
  <c r="G831" i="32"/>
  <c r="G830" i="32"/>
  <c r="I1476" i="23" s="1"/>
  <c r="F830" i="32"/>
  <c r="F827" i="32"/>
  <c r="G827" i="32"/>
  <c r="F826" i="32"/>
  <c r="G826" i="32"/>
  <c r="F823" i="32"/>
  <c r="G823" i="32"/>
  <c r="F822" i="32"/>
  <c r="G822" i="32"/>
  <c r="I887" i="23" s="1"/>
  <c r="F814" i="32"/>
  <c r="G814" i="32"/>
  <c r="F813" i="32"/>
  <c r="G813" i="32"/>
  <c r="F810" i="32"/>
  <c r="G810" i="32"/>
  <c r="F809" i="32"/>
  <c r="G809" i="32"/>
  <c r="I1030" i="23" s="1"/>
  <c r="F806" i="32"/>
  <c r="G806" i="32"/>
  <c r="F805" i="32"/>
  <c r="G805" i="32"/>
  <c r="F802" i="32"/>
  <c r="G802" i="32"/>
  <c r="F801" i="32"/>
  <c r="G801" i="32"/>
  <c r="I56" i="23" s="1"/>
  <c r="F798" i="32"/>
  <c r="G798" i="32"/>
  <c r="F797" i="32"/>
  <c r="G797" i="32"/>
  <c r="F794" i="32"/>
  <c r="G794" i="32"/>
  <c r="F793" i="32"/>
  <c r="G793" i="32"/>
  <c r="I421" i="23" s="1"/>
  <c r="F790" i="32"/>
  <c r="G790" i="32"/>
  <c r="F789" i="32"/>
  <c r="G789" i="32"/>
  <c r="F781" i="32"/>
  <c r="C50" i="17" s="1"/>
  <c r="G781" i="32"/>
  <c r="F780" i="32"/>
  <c r="G780" i="32"/>
  <c r="I1505" i="23" s="1"/>
  <c r="F777" i="32"/>
  <c r="G777" i="32"/>
  <c r="F776" i="32"/>
  <c r="G776" i="32"/>
  <c r="F773" i="32"/>
  <c r="C1215" i="17" s="1"/>
  <c r="G773" i="32"/>
  <c r="F772" i="32"/>
  <c r="G772" i="32"/>
  <c r="I1345" i="23" s="1"/>
  <c r="F769" i="32"/>
  <c r="G769" i="32"/>
  <c r="F768" i="32"/>
  <c r="G768" i="32"/>
  <c r="F765" i="32"/>
  <c r="G765" i="32"/>
  <c r="F764" i="32"/>
  <c r="G764" i="32"/>
  <c r="I280" i="23" s="1"/>
  <c r="F760" i="32"/>
  <c r="G760" i="32"/>
  <c r="F759" i="32"/>
  <c r="G759" i="32"/>
  <c r="F756" i="32"/>
  <c r="G756" i="32"/>
  <c r="F755" i="32"/>
  <c r="G755" i="32"/>
  <c r="I1123" i="23" s="1"/>
  <c r="F752" i="32"/>
  <c r="G752" i="32"/>
  <c r="F751" i="32"/>
  <c r="C1598" i="17" s="1"/>
  <c r="G751" i="32"/>
  <c r="F748" i="32"/>
  <c r="G748" i="32"/>
  <c r="F747" i="32"/>
  <c r="G747" i="32"/>
  <c r="I442" i="23" s="1"/>
  <c r="F744" i="32"/>
  <c r="G744" i="32"/>
  <c r="F743" i="32"/>
  <c r="G743" i="32"/>
  <c r="F1021" i="32"/>
  <c r="G1021" i="32"/>
  <c r="F1020" i="32"/>
  <c r="G1020" i="32"/>
  <c r="I803" i="23" s="1"/>
  <c r="F1017" i="32"/>
  <c r="G1017" i="32"/>
  <c r="F1016" i="32"/>
  <c r="G1016" i="32"/>
  <c r="F1013" i="32"/>
  <c r="G1013" i="32"/>
  <c r="F1012" i="32"/>
  <c r="G1012" i="32"/>
  <c r="I1896" i="23" s="1"/>
  <c r="F1009" i="32"/>
  <c r="G1009" i="32"/>
  <c r="F1008" i="32"/>
  <c r="G1008" i="32"/>
  <c r="F1005" i="32"/>
  <c r="G1005" i="32"/>
  <c r="F1004" i="32"/>
  <c r="C1514" i="17" s="1"/>
  <c r="G1004" i="32"/>
  <c r="I676" i="23" s="1"/>
  <c r="F1001" i="32"/>
  <c r="G1001" i="32"/>
  <c r="F1000" i="32"/>
  <c r="G1000" i="32"/>
  <c r="F993" i="32"/>
  <c r="G993" i="32"/>
  <c r="F992" i="32"/>
  <c r="G992" i="32"/>
  <c r="I111" i="23" s="1"/>
  <c r="F989" i="32"/>
  <c r="G989" i="32"/>
  <c r="F988" i="32"/>
  <c r="G988" i="32"/>
  <c r="F985" i="32"/>
  <c r="G985" i="32"/>
  <c r="F984" i="32"/>
  <c r="G984" i="32"/>
  <c r="I635" i="23" s="1"/>
  <c r="F981" i="32"/>
  <c r="G981" i="32"/>
  <c r="F980" i="32"/>
  <c r="G980" i="32"/>
  <c r="F972" i="32"/>
  <c r="G972" i="32"/>
  <c r="F971" i="32"/>
  <c r="G971" i="32"/>
  <c r="I1294" i="23" s="1"/>
  <c r="F968" i="32"/>
  <c r="G968" i="32"/>
  <c r="F967" i="32"/>
  <c r="G967" i="32"/>
  <c r="F963" i="32"/>
  <c r="G963" i="32"/>
  <c r="F962" i="32"/>
  <c r="C1586" i="17" s="1"/>
  <c r="G962" i="32"/>
  <c r="I735" i="23" s="1"/>
  <c r="F959" i="32"/>
  <c r="C1593" i="17" s="1"/>
  <c r="G959" i="32"/>
  <c r="F958" i="32"/>
  <c r="G958" i="32"/>
  <c r="F955" i="32"/>
  <c r="G955" i="32"/>
  <c r="F954" i="32"/>
  <c r="G954" i="32"/>
  <c r="I1655" i="23" s="1"/>
  <c r="F951" i="32"/>
  <c r="G951" i="32"/>
  <c r="F950" i="32"/>
  <c r="G950" i="32"/>
  <c r="F947" i="32"/>
  <c r="C463" i="17" s="1"/>
  <c r="G947" i="32"/>
  <c r="F946" i="32"/>
  <c r="G946" i="32"/>
  <c r="I383" i="23" s="1"/>
  <c r="F938" i="32"/>
  <c r="C61" i="17" s="1"/>
  <c r="G938" i="32"/>
  <c r="F937" i="32"/>
  <c r="G937" i="32"/>
  <c r="F934" i="32"/>
  <c r="C13" i="17" s="1"/>
  <c r="G934" i="32"/>
  <c r="F933" i="32"/>
  <c r="C1291" i="17" s="1"/>
  <c r="G933" i="32"/>
  <c r="I501" i="23" s="1"/>
  <c r="F925" i="32"/>
  <c r="G925" i="32"/>
  <c r="F924" i="32"/>
  <c r="C1448" i="17" s="1"/>
  <c r="G924" i="32"/>
  <c r="F921" i="32"/>
  <c r="G921" i="32"/>
  <c r="F920" i="32"/>
  <c r="C1505" i="17" s="1"/>
  <c r="G920" i="32"/>
  <c r="I123" i="23" s="1"/>
  <c r="F917" i="32"/>
  <c r="G917" i="32"/>
  <c r="F916" i="32"/>
  <c r="G916" i="32"/>
  <c r="F913" i="32"/>
  <c r="G913" i="32"/>
  <c r="F912" i="32"/>
  <c r="G912" i="32"/>
  <c r="I151" i="23" s="1"/>
  <c r="F909" i="32"/>
  <c r="C55" i="17" s="1"/>
  <c r="G909" i="32"/>
  <c r="F908" i="32"/>
  <c r="C87" i="17" s="1"/>
  <c r="G908" i="32"/>
  <c r="F900" i="32"/>
  <c r="G900" i="32"/>
  <c r="F899" i="32"/>
  <c r="C1324" i="17" s="1"/>
  <c r="G899" i="32"/>
  <c r="I2035" i="23" s="1"/>
  <c r="F896" i="32"/>
  <c r="G896" i="32"/>
  <c r="F895" i="32"/>
  <c r="G895" i="32"/>
  <c r="F892" i="32"/>
  <c r="G892" i="32"/>
  <c r="F891" i="32"/>
  <c r="G891" i="32"/>
  <c r="F888" i="32"/>
  <c r="G888" i="32"/>
  <c r="F887" i="32"/>
  <c r="G887" i="32"/>
  <c r="F884" i="32"/>
  <c r="G884" i="32"/>
  <c r="F883" i="32"/>
  <c r="G883" i="32"/>
  <c r="I1858" i="23" s="1"/>
  <c r="F879" i="32"/>
  <c r="G879" i="32"/>
  <c r="F878" i="32"/>
  <c r="G878" i="32"/>
  <c r="F875" i="32"/>
  <c r="G875" i="32"/>
  <c r="F874" i="32"/>
  <c r="G874" i="32"/>
  <c r="I1895" i="23" s="1"/>
  <c r="F871" i="32"/>
  <c r="G871" i="32"/>
  <c r="F870" i="32"/>
  <c r="C218" i="17" s="1"/>
  <c r="G870" i="32"/>
  <c r="F867" i="32"/>
  <c r="G867" i="32"/>
  <c r="F866" i="32"/>
  <c r="G866" i="32"/>
  <c r="I263" i="23" s="1"/>
  <c r="F858" i="32"/>
  <c r="G858" i="32"/>
  <c r="F857" i="32"/>
  <c r="G857" i="32"/>
  <c r="F854" i="32"/>
  <c r="G854" i="32"/>
  <c r="F853" i="32"/>
  <c r="G853" i="32"/>
  <c r="I691" i="23" s="1"/>
  <c r="F850" i="32"/>
  <c r="G850" i="32"/>
  <c r="I1485" i="23" s="1"/>
  <c r="F849" i="32"/>
  <c r="G849" i="32"/>
  <c r="F846" i="32"/>
  <c r="G846" i="32"/>
  <c r="F845" i="32"/>
  <c r="G845" i="32"/>
  <c r="I1988" i="23" s="1"/>
  <c r="F842" i="32"/>
  <c r="G842" i="32"/>
  <c r="F841" i="32"/>
  <c r="G841" i="32"/>
  <c r="F837" i="32"/>
  <c r="C677" i="17" s="1"/>
  <c r="G837" i="32"/>
  <c r="I1235" i="23" s="1"/>
  <c r="F836" i="32"/>
  <c r="G836" i="32"/>
  <c r="I788" i="23" s="1"/>
  <c r="F833" i="32"/>
  <c r="C1594" i="17" s="1"/>
  <c r="G833" i="32"/>
  <c r="F832" i="32"/>
  <c r="G832" i="32"/>
  <c r="F829" i="32"/>
  <c r="G829" i="32"/>
  <c r="F828" i="32"/>
  <c r="G828" i="32"/>
  <c r="I1322" i="23" s="1"/>
  <c r="F825" i="32"/>
  <c r="G825" i="32"/>
  <c r="F824" i="32"/>
  <c r="G824" i="32"/>
  <c r="F821" i="32"/>
  <c r="G821" i="32"/>
  <c r="F820" i="32"/>
  <c r="C1484" i="17" s="1"/>
  <c r="G820" i="32"/>
  <c r="F816" i="32"/>
  <c r="G816" i="32"/>
  <c r="F815" i="32"/>
  <c r="G815" i="32"/>
  <c r="F812" i="32"/>
  <c r="G812" i="32"/>
  <c r="F811" i="32"/>
  <c r="G811" i="32"/>
  <c r="I1512" i="23" s="1"/>
  <c r="F808" i="32"/>
  <c r="G808" i="32"/>
  <c r="F807" i="32"/>
  <c r="G807" i="32"/>
  <c r="F804" i="32"/>
  <c r="C865" i="17" s="1"/>
  <c r="G804" i="32"/>
  <c r="F803" i="32"/>
  <c r="G803" i="32"/>
  <c r="I1106" i="23" s="1"/>
  <c r="F800" i="32"/>
  <c r="G800" i="32"/>
  <c r="F799" i="32"/>
  <c r="G799" i="32"/>
  <c r="F796" i="32"/>
  <c r="G796" i="32"/>
  <c r="F795" i="32"/>
  <c r="G795" i="32"/>
  <c r="I1456" i="23" s="1"/>
  <c r="F792" i="32"/>
  <c r="G792" i="32"/>
  <c r="F791" i="32"/>
  <c r="G791" i="32"/>
  <c r="F788" i="32"/>
  <c r="G788" i="32"/>
  <c r="F787" i="32"/>
  <c r="G787" i="32"/>
  <c r="I179" i="23" s="1"/>
  <c r="F783" i="32"/>
  <c r="G783" i="32"/>
  <c r="F782" i="32"/>
  <c r="C832" i="17" s="1"/>
  <c r="G782" i="32"/>
  <c r="F779" i="32"/>
  <c r="C864" i="17" s="1"/>
  <c r="G779" i="32"/>
  <c r="F778" i="32"/>
  <c r="G778" i="32"/>
  <c r="I438" i="23" s="1"/>
  <c r="F775" i="32"/>
  <c r="G775" i="32"/>
  <c r="I1800" i="23" s="1"/>
  <c r="F774" i="32"/>
  <c r="G774" i="32"/>
  <c r="F771" i="32"/>
  <c r="G771" i="32"/>
  <c r="F770" i="32"/>
  <c r="G770" i="32"/>
  <c r="I1504" i="23" s="1"/>
  <c r="F767" i="32"/>
  <c r="G767" i="32"/>
  <c r="F766" i="32"/>
  <c r="G766" i="32"/>
  <c r="F758" i="32"/>
  <c r="G758" i="32"/>
  <c r="F757" i="32"/>
  <c r="G757" i="32"/>
  <c r="I233" i="23" s="1"/>
  <c r="F754" i="32"/>
  <c r="G754" i="32"/>
  <c r="F753" i="32"/>
  <c r="C1471" i="17" s="1"/>
  <c r="G753" i="32"/>
  <c r="F750" i="32"/>
  <c r="G750" i="32"/>
  <c r="F749" i="32"/>
  <c r="G749" i="32"/>
  <c r="I784" i="23" s="1"/>
  <c r="F746" i="32"/>
  <c r="C1464" i="17" s="1"/>
  <c r="G746" i="32"/>
  <c r="F745" i="32"/>
  <c r="G745" i="32"/>
  <c r="I483" i="23" s="1"/>
  <c r="F742" i="32"/>
  <c r="G742" i="32"/>
  <c r="F741" i="32"/>
  <c r="G741" i="32"/>
  <c r="I166" i="23" s="1"/>
  <c r="F736" i="32"/>
  <c r="G736" i="32"/>
  <c r="F734" i="32"/>
  <c r="G734" i="32"/>
  <c r="F735" i="32"/>
  <c r="G735" i="32"/>
  <c r="F702" i="32"/>
  <c r="G702" i="32"/>
  <c r="I1042" i="23" s="1"/>
  <c r="F701" i="32"/>
  <c r="G701" i="32"/>
  <c r="F707" i="32"/>
  <c r="G707" i="32"/>
  <c r="F705" i="32"/>
  <c r="C1087" i="17" s="1"/>
  <c r="G705" i="32"/>
  <c r="F706" i="32"/>
  <c r="G706" i="32"/>
  <c r="I105" i="23" s="1"/>
  <c r="F696" i="32"/>
  <c r="G696" i="32"/>
  <c r="F694" i="32"/>
  <c r="G694" i="32"/>
  <c r="F695" i="32"/>
  <c r="G695" i="32"/>
  <c r="F683" i="32"/>
  <c r="G683" i="32"/>
  <c r="I1943" i="23" s="1"/>
  <c r="F681" i="32"/>
  <c r="G681" i="32"/>
  <c r="I1878" i="23" s="1"/>
  <c r="F682" i="32"/>
  <c r="G682" i="32"/>
  <c r="F676" i="32"/>
  <c r="G676" i="32"/>
  <c r="F674" i="32"/>
  <c r="G674" i="32"/>
  <c r="I66" i="23" s="1"/>
  <c r="F675" i="32"/>
  <c r="G675" i="32"/>
  <c r="I1026" i="23" s="1"/>
  <c r="F613" i="32"/>
  <c r="G613" i="32"/>
  <c r="F611" i="32"/>
  <c r="G611" i="32"/>
  <c r="F612" i="32"/>
  <c r="G612" i="32"/>
  <c r="I1487" i="23" s="1"/>
  <c r="F606" i="32"/>
  <c r="G606" i="32"/>
  <c r="I782" i="23" s="1"/>
  <c r="F604" i="32"/>
  <c r="C1365" i="17" s="1"/>
  <c r="G604" i="32"/>
  <c r="F605" i="32"/>
  <c r="G605" i="32"/>
  <c r="I529" i="23" s="1"/>
  <c r="F543" i="32"/>
  <c r="G543" i="32"/>
  <c r="I1678" i="23" s="1"/>
  <c r="F541" i="32"/>
  <c r="G541" i="32"/>
  <c r="I1822" i="23" s="1"/>
  <c r="F542" i="32"/>
  <c r="C953" i="17" s="1"/>
  <c r="G542" i="32"/>
  <c r="F509" i="32"/>
  <c r="G509" i="32"/>
  <c r="F507" i="32"/>
  <c r="G507" i="32"/>
  <c r="I1881" i="23" s="1"/>
  <c r="F508" i="32"/>
  <c r="C3" i="17" s="1"/>
  <c r="G508" i="32"/>
  <c r="I5" i="23" s="1"/>
  <c r="F740" i="32"/>
  <c r="C1051" i="17" s="1"/>
  <c r="G740" i="32"/>
  <c r="F739" i="32"/>
  <c r="G739" i="32"/>
  <c r="F731" i="32"/>
  <c r="G731" i="32"/>
  <c r="I567" i="23" s="1"/>
  <c r="F730" i="32"/>
  <c r="G730" i="32"/>
  <c r="I185" i="23" s="1"/>
  <c r="F727" i="32"/>
  <c r="G727" i="32"/>
  <c r="F726" i="32"/>
  <c r="G726" i="32"/>
  <c r="F723" i="32"/>
  <c r="G723" i="32"/>
  <c r="I69" i="23" s="1"/>
  <c r="F722" i="32"/>
  <c r="G722" i="32"/>
  <c r="I626" i="23" s="1"/>
  <c r="F719" i="32"/>
  <c r="C608" i="17" s="1"/>
  <c r="G719" i="32"/>
  <c r="F718" i="32"/>
  <c r="C571" i="17" s="1"/>
  <c r="G718" i="32"/>
  <c r="F715" i="32"/>
  <c r="G715" i="32"/>
  <c r="I1559" i="23" s="1"/>
  <c r="F714" i="32"/>
  <c r="G714" i="32"/>
  <c r="I1176" i="23" s="1"/>
  <c r="F711" i="32"/>
  <c r="G711" i="32"/>
  <c r="F710" i="32"/>
  <c r="G710" i="32"/>
  <c r="F698" i="32"/>
  <c r="G698" i="32"/>
  <c r="I435" i="23" s="1"/>
  <c r="F697" i="32"/>
  <c r="G697" i="32"/>
  <c r="F693" i="32"/>
  <c r="G693" i="32"/>
  <c r="F692" i="32"/>
  <c r="G692" i="32"/>
  <c r="F689" i="32"/>
  <c r="G689" i="32"/>
  <c r="I1063" i="23" s="1"/>
  <c r="F688" i="32"/>
  <c r="G688" i="32"/>
  <c r="F685" i="32"/>
  <c r="G685" i="32"/>
  <c r="F684" i="32"/>
  <c r="G684" i="32"/>
  <c r="F680" i="32"/>
  <c r="G680" i="32"/>
  <c r="I1283" i="23" s="1"/>
  <c r="F679" i="32"/>
  <c r="G679" i="32"/>
  <c r="I1645" i="23" s="1"/>
  <c r="F671" i="32"/>
  <c r="C1590" i="17" s="1"/>
  <c r="G671" i="32"/>
  <c r="F670" i="32"/>
  <c r="G670" i="32"/>
  <c r="F667" i="32"/>
  <c r="G667" i="32"/>
  <c r="I418" i="23" s="1"/>
  <c r="F666" i="32"/>
  <c r="G666" i="32"/>
  <c r="F663" i="32"/>
  <c r="G663" i="32"/>
  <c r="I1307" i="23" s="1"/>
  <c r="F662" i="32"/>
  <c r="G662" i="32"/>
  <c r="F659" i="32"/>
  <c r="G659" i="32"/>
  <c r="I1295" i="23" s="1"/>
  <c r="F658" i="32"/>
  <c r="G658" i="32"/>
  <c r="F655" i="32"/>
  <c r="G655" i="32"/>
  <c r="F654" i="32"/>
  <c r="C1052" i="17" s="1"/>
  <c r="G654" i="32"/>
  <c r="F651" i="32"/>
  <c r="G651" i="32"/>
  <c r="I1416" i="23" s="1"/>
  <c r="F650" i="32"/>
  <c r="G650" i="32"/>
  <c r="F647" i="32"/>
  <c r="G647" i="32"/>
  <c r="F646" i="32"/>
  <c r="C1137" i="17" s="1"/>
  <c r="G646" i="32"/>
  <c r="F643" i="32"/>
  <c r="G643" i="32"/>
  <c r="I1346" i="23" s="1"/>
  <c r="F642" i="32"/>
  <c r="G642" i="32"/>
  <c r="I1075" i="23" s="1"/>
  <c r="F639" i="32"/>
  <c r="G639" i="32"/>
  <c r="F638" i="32"/>
  <c r="C238" i="17" s="1"/>
  <c r="G638" i="32"/>
  <c r="F635" i="32"/>
  <c r="C1171" i="17" s="1"/>
  <c r="G635" i="32"/>
  <c r="I1877" i="23" s="1"/>
  <c r="F634" i="32"/>
  <c r="G634" i="32"/>
  <c r="F631" i="32"/>
  <c r="G631" i="32"/>
  <c r="F630" i="32"/>
  <c r="G630" i="32"/>
  <c r="F627" i="32"/>
  <c r="G627" i="32"/>
  <c r="I1869" i="23" s="1"/>
  <c r="F626" i="32"/>
  <c r="G626" i="32"/>
  <c r="F623" i="32"/>
  <c r="G623" i="32"/>
  <c r="F622" i="32"/>
  <c r="C956" i="17" s="1"/>
  <c r="G622" i="32"/>
  <c r="F619" i="32"/>
  <c r="G619" i="32"/>
  <c r="I910" i="23" s="1"/>
  <c r="F618" i="32"/>
  <c r="G618" i="32"/>
  <c r="F615" i="32"/>
  <c r="G615" i="32"/>
  <c r="F614" i="32"/>
  <c r="G614" i="32"/>
  <c r="F610" i="32"/>
  <c r="C638" i="17" s="1"/>
  <c r="G610" i="32"/>
  <c r="F609" i="32"/>
  <c r="G609" i="32"/>
  <c r="F601" i="32"/>
  <c r="G601" i="32"/>
  <c r="F600" i="32"/>
  <c r="G600" i="32"/>
  <c r="F597" i="32"/>
  <c r="G597" i="32"/>
  <c r="I1617" i="23" s="1"/>
  <c r="F596" i="32"/>
  <c r="G596" i="32"/>
  <c r="F591" i="32"/>
  <c r="G591" i="32"/>
  <c r="F590" i="32"/>
  <c r="G590" i="32"/>
  <c r="F587" i="32"/>
  <c r="G587" i="32"/>
  <c r="F586" i="32"/>
  <c r="G586" i="32"/>
  <c r="F583" i="32"/>
  <c r="C1369" i="17" s="1"/>
  <c r="G583" i="32"/>
  <c r="F582" i="32"/>
  <c r="G582" i="32"/>
  <c r="F579" i="32"/>
  <c r="C1368" i="17" s="1"/>
  <c r="G579" i="32"/>
  <c r="F578" i="32"/>
  <c r="G578" i="32"/>
  <c r="F575" i="32"/>
  <c r="G575" i="32"/>
  <c r="F574" i="32"/>
  <c r="C1246" i="17" s="1"/>
  <c r="G574" i="32"/>
  <c r="F571" i="32"/>
  <c r="G571" i="32"/>
  <c r="F570" i="32"/>
  <c r="G570" i="32"/>
  <c r="F567" i="32"/>
  <c r="C1392" i="17" s="1"/>
  <c r="G567" i="32"/>
  <c r="F566" i="32"/>
  <c r="G566" i="32"/>
  <c r="F563" i="32"/>
  <c r="G563" i="32"/>
  <c r="I1964" i="23" s="1"/>
  <c r="G562" i="32"/>
  <c r="I1392" i="23" s="1"/>
  <c r="F562" i="32"/>
  <c r="F559" i="32"/>
  <c r="G559" i="32"/>
  <c r="F558" i="32"/>
  <c r="G558" i="32"/>
  <c r="F555" i="32"/>
  <c r="G555" i="32"/>
  <c r="I1706" i="23" s="1"/>
  <c r="F554" i="32"/>
  <c r="G554" i="32"/>
  <c r="F551" i="32"/>
  <c r="G551" i="32"/>
  <c r="F550" i="32"/>
  <c r="G550" i="32"/>
  <c r="F547" i="32"/>
  <c r="G547" i="32"/>
  <c r="I568" i="23" s="1"/>
  <c r="F546" i="32"/>
  <c r="G546" i="32"/>
  <c r="F538" i="32"/>
  <c r="G538" i="32"/>
  <c r="F537" i="32"/>
  <c r="G537" i="32"/>
  <c r="F534" i="32"/>
  <c r="G534" i="32"/>
  <c r="I1542" i="23" s="1"/>
  <c r="F533" i="32"/>
  <c r="G533" i="32"/>
  <c r="F530" i="32"/>
  <c r="C1384" i="17" s="1"/>
  <c r="G530" i="32"/>
  <c r="F529" i="32"/>
  <c r="G529" i="32"/>
  <c r="F526" i="32"/>
  <c r="G526" i="32"/>
  <c r="I1122" i="23" s="1"/>
  <c r="F525" i="32"/>
  <c r="G525" i="32"/>
  <c r="F522" i="32"/>
  <c r="C1239" i="17" s="1"/>
  <c r="G522" i="32"/>
  <c r="G521" i="32"/>
  <c r="F521" i="32"/>
  <c r="F515" i="32"/>
  <c r="G515" i="32"/>
  <c r="I82" i="23" s="1"/>
  <c r="F514" i="32"/>
  <c r="G514" i="32"/>
  <c r="F511" i="32"/>
  <c r="G511" i="32"/>
  <c r="F510" i="32"/>
  <c r="C1227" i="17" s="1"/>
  <c r="G510" i="32"/>
  <c r="F506" i="32"/>
  <c r="G506" i="32"/>
  <c r="I1674" i="23" s="1"/>
  <c r="F505" i="32"/>
  <c r="G505" i="32"/>
  <c r="F502" i="32"/>
  <c r="G502" i="32"/>
  <c r="F501" i="32"/>
  <c r="G501" i="32"/>
  <c r="F498" i="32"/>
  <c r="G498" i="32"/>
  <c r="I1277" i="23" s="1"/>
  <c r="F497" i="32"/>
  <c r="G497" i="32"/>
  <c r="F494" i="32"/>
  <c r="G494" i="32"/>
  <c r="F493" i="32"/>
  <c r="G493" i="32"/>
  <c r="I630" i="23" s="1"/>
  <c r="F490" i="32"/>
  <c r="G490" i="32"/>
  <c r="F489" i="32"/>
  <c r="G489" i="32"/>
  <c r="F486" i="32"/>
  <c r="G486" i="32"/>
  <c r="F485" i="32"/>
  <c r="G485" i="32"/>
  <c r="F482" i="32"/>
  <c r="C321" i="17" s="1"/>
  <c r="G482" i="32"/>
  <c r="F481" i="32"/>
  <c r="G481" i="32"/>
  <c r="F738" i="32"/>
  <c r="C793" i="17" s="1"/>
  <c r="G738" i="32"/>
  <c r="F737" i="32"/>
  <c r="C982" i="17" s="1"/>
  <c r="G737" i="32"/>
  <c r="F733" i="32"/>
  <c r="G733" i="32"/>
  <c r="I81" i="23" s="1"/>
  <c r="F732" i="32"/>
  <c r="G732" i="32"/>
  <c r="F729" i="32"/>
  <c r="G729" i="32"/>
  <c r="F728" i="32"/>
  <c r="C1530" i="17" s="1"/>
  <c r="G728" i="32"/>
  <c r="F725" i="32"/>
  <c r="G725" i="32"/>
  <c r="I1528" i="23" s="1"/>
  <c r="F724" i="32"/>
  <c r="G724" i="32"/>
  <c r="F721" i="32"/>
  <c r="G721" i="32"/>
  <c r="F720" i="32"/>
  <c r="C1279" i="17" s="1"/>
  <c r="G720" i="32"/>
  <c r="F717" i="32"/>
  <c r="C1231" i="17" s="1"/>
  <c r="G717" i="32"/>
  <c r="I1952" i="23" s="1"/>
  <c r="F716" i="32"/>
  <c r="G716" i="32"/>
  <c r="F713" i="32"/>
  <c r="G713" i="32"/>
  <c r="F712" i="32"/>
  <c r="G712" i="32"/>
  <c r="F709" i="32"/>
  <c r="G709" i="32"/>
  <c r="F708" i="32"/>
  <c r="G708" i="32"/>
  <c r="F704" i="32"/>
  <c r="G704" i="32"/>
  <c r="F703" i="32"/>
  <c r="C1388" i="17" s="1"/>
  <c r="G703" i="32"/>
  <c r="F700" i="32"/>
  <c r="G700" i="32"/>
  <c r="I660" i="23" s="1"/>
  <c r="F699" i="32"/>
  <c r="G699" i="32"/>
  <c r="F691" i="32"/>
  <c r="G691" i="32"/>
  <c r="I1623" i="23" s="1"/>
  <c r="F690" i="32"/>
  <c r="G690" i="32"/>
  <c r="F687" i="32"/>
  <c r="G687" i="32"/>
  <c r="I576" i="23" s="1"/>
  <c r="F686" i="32"/>
  <c r="G686" i="32"/>
  <c r="F678" i="32"/>
  <c r="G678" i="32"/>
  <c r="I585" i="23" s="1"/>
  <c r="F677" i="32"/>
  <c r="C105" i="17" s="1"/>
  <c r="G677" i="32"/>
  <c r="F673" i="32"/>
  <c r="G673" i="32"/>
  <c r="I1280" i="23" s="1"/>
  <c r="F672" i="32"/>
  <c r="G672" i="32"/>
  <c r="F669" i="32"/>
  <c r="G669" i="32"/>
  <c r="F668" i="32"/>
  <c r="G668" i="32"/>
  <c r="F665" i="32"/>
  <c r="G665" i="32"/>
  <c r="I1175" i="23" s="1"/>
  <c r="G664" i="32"/>
  <c r="I1624" i="23" s="1"/>
  <c r="F664" i="32"/>
  <c r="F661" i="32"/>
  <c r="C573" i="17" s="1"/>
  <c r="G661" i="32"/>
  <c r="F660" i="32"/>
  <c r="G660" i="32"/>
  <c r="F657" i="32"/>
  <c r="C752" i="17" s="1"/>
  <c r="G657" i="32"/>
  <c r="I1321" i="23" s="1"/>
  <c r="F656" i="32"/>
  <c r="G656" i="32"/>
  <c r="F653" i="32"/>
  <c r="C801" i="17" s="1"/>
  <c r="G653" i="32"/>
  <c r="F652" i="32"/>
  <c r="C1089" i="17" s="1"/>
  <c r="G652" i="32"/>
  <c r="F649" i="32"/>
  <c r="C1387" i="17" s="1"/>
  <c r="G649" i="32"/>
  <c r="I549" i="23" s="1"/>
  <c r="F648" i="32"/>
  <c r="G648" i="32"/>
  <c r="F645" i="32"/>
  <c r="G645" i="32"/>
  <c r="F644" i="32"/>
  <c r="C876" i="17" s="1"/>
  <c r="G644" i="32"/>
  <c r="I1474" i="23" s="1"/>
  <c r="F641" i="32"/>
  <c r="G641" i="32"/>
  <c r="I1484" i="23" s="1"/>
  <c r="F640" i="32"/>
  <c r="G640" i="32"/>
  <c r="F637" i="32"/>
  <c r="G637" i="32"/>
  <c r="G636" i="32"/>
  <c r="F636" i="32"/>
  <c r="F633" i="32"/>
  <c r="G633" i="32"/>
  <c r="I1249" i="23" s="1"/>
  <c r="F632" i="32"/>
  <c r="G632" i="32"/>
  <c r="I901" i="23" s="1"/>
  <c r="F629" i="32"/>
  <c r="G629" i="32"/>
  <c r="F628" i="32"/>
  <c r="G628" i="32"/>
  <c r="I548" i="23" s="1"/>
  <c r="F625" i="32"/>
  <c r="G625" i="32"/>
  <c r="I1304" i="23" s="1"/>
  <c r="F624" i="32"/>
  <c r="G624" i="32"/>
  <c r="I1117" i="23" s="1"/>
  <c r="F621" i="32"/>
  <c r="G621" i="32"/>
  <c r="F620" i="32"/>
  <c r="C1570" i="17" s="1"/>
  <c r="G620" i="32"/>
  <c r="I718" i="23" s="1"/>
  <c r="F617" i="32"/>
  <c r="C1500" i="17" s="1"/>
  <c r="G617" i="32"/>
  <c r="F616" i="32"/>
  <c r="G616" i="32"/>
  <c r="I86" i="23" s="1"/>
  <c r="F608" i="32"/>
  <c r="C694" i="17" s="1"/>
  <c r="G608" i="32"/>
  <c r="F607" i="32"/>
  <c r="G607" i="32"/>
  <c r="I1043" i="23" s="1"/>
  <c r="F603" i="32"/>
  <c r="G603" i="32"/>
  <c r="F602" i="32"/>
  <c r="C1373" i="17" s="1"/>
  <c r="G602" i="32"/>
  <c r="F599" i="32"/>
  <c r="H599" i="32" s="1"/>
  <c r="G599" i="32"/>
  <c r="F598" i="32"/>
  <c r="G598" i="32"/>
  <c r="F589" i="32"/>
  <c r="G589" i="32"/>
  <c r="I1054" i="23" s="1"/>
  <c r="F588" i="32"/>
  <c r="G588" i="32"/>
  <c r="F585" i="32"/>
  <c r="G585" i="32"/>
  <c r="F584" i="32"/>
  <c r="G584" i="32"/>
  <c r="F581" i="32"/>
  <c r="G581" i="32"/>
  <c r="I193" i="23" s="1"/>
  <c r="F580" i="32"/>
  <c r="G580" i="32"/>
  <c r="F577" i="32"/>
  <c r="H577" i="32" s="1"/>
  <c r="G577" i="32"/>
  <c r="F576" i="32"/>
  <c r="C561" i="17" s="1"/>
  <c r="G576" i="32"/>
  <c r="I75" i="23" s="1"/>
  <c r="F573" i="32"/>
  <c r="G573" i="32"/>
  <c r="I1985" i="23" s="1"/>
  <c r="F572" i="32"/>
  <c r="G572" i="32"/>
  <c r="F569" i="32"/>
  <c r="G569" i="32"/>
  <c r="F568" i="32"/>
  <c r="G568" i="32"/>
  <c r="I699" i="23" s="1"/>
  <c r="F565" i="32"/>
  <c r="G565" i="32"/>
  <c r="I487" i="23" s="1"/>
  <c r="F564" i="32"/>
  <c r="G564" i="32"/>
  <c r="F561" i="32"/>
  <c r="G561" i="32"/>
  <c r="I1750" i="23" s="1"/>
  <c r="F560" i="32"/>
  <c r="G560" i="32"/>
  <c r="I1533" i="23" s="1"/>
  <c r="F557" i="32"/>
  <c r="G557" i="32"/>
  <c r="I543" i="23" s="1"/>
  <c r="F556" i="32"/>
  <c r="G556" i="32"/>
  <c r="F553" i="32"/>
  <c r="C1035" i="17" s="1"/>
  <c r="G553" i="32"/>
  <c r="F552" i="32"/>
  <c r="C1074" i="17" s="1"/>
  <c r="G552" i="32"/>
  <c r="I1739" i="23" s="1"/>
  <c r="F549" i="32"/>
  <c r="G549" i="32"/>
  <c r="I1098" i="23" s="1"/>
  <c r="F548" i="32"/>
  <c r="G548" i="32"/>
  <c r="F545" i="32"/>
  <c r="C1226" i="17" s="1"/>
  <c r="G545" i="32"/>
  <c r="G544" i="32"/>
  <c r="I649" i="23" s="1"/>
  <c r="F544" i="32"/>
  <c r="F540" i="32"/>
  <c r="G540" i="32"/>
  <c r="I293" i="23" s="1"/>
  <c r="F539" i="32"/>
  <c r="G539" i="32"/>
  <c r="F536" i="32"/>
  <c r="G536" i="32"/>
  <c r="F535" i="32"/>
  <c r="G535" i="32"/>
  <c r="I382" i="23" s="1"/>
  <c r="F532" i="32"/>
  <c r="C962" i="17" s="1"/>
  <c r="G532" i="32"/>
  <c r="F531" i="32"/>
  <c r="G531" i="32"/>
  <c r="F528" i="32"/>
  <c r="G528" i="32"/>
  <c r="I1210" i="23" s="1"/>
  <c r="F527" i="32"/>
  <c r="G527" i="32"/>
  <c r="I1391" i="23" s="1"/>
  <c r="F524" i="32"/>
  <c r="G524" i="32"/>
  <c r="I1124" i="23" s="1"/>
  <c r="F523" i="32"/>
  <c r="G523" i="32"/>
  <c r="F517" i="32"/>
  <c r="G517" i="32"/>
  <c r="F516" i="32"/>
  <c r="C160" i="17" s="1"/>
  <c r="G516" i="32"/>
  <c r="I891" i="23" s="1"/>
  <c r="F513" i="32"/>
  <c r="C695" i="17" s="1"/>
  <c r="G513" i="32"/>
  <c r="I1256" i="23" s="1"/>
  <c r="F512" i="32"/>
  <c r="G512" i="32"/>
  <c r="F504" i="32"/>
  <c r="G504" i="32"/>
  <c r="F503" i="32"/>
  <c r="G503" i="32"/>
  <c r="I68" i="23" s="1"/>
  <c r="F500" i="32"/>
  <c r="C1085" i="17" s="1"/>
  <c r="G500" i="32"/>
  <c r="I1753" i="23" s="1"/>
  <c r="F499" i="32"/>
  <c r="G499" i="32"/>
  <c r="F496" i="32"/>
  <c r="G496" i="32"/>
  <c r="I1449" i="23" s="1"/>
  <c r="F495" i="32"/>
  <c r="G495" i="32"/>
  <c r="I334" i="23" s="1"/>
  <c r="F492" i="32"/>
  <c r="G492" i="32"/>
  <c r="I345" i="23" s="1"/>
  <c r="F491" i="32"/>
  <c r="G491" i="32"/>
  <c r="F488" i="32"/>
  <c r="G488" i="32"/>
  <c r="F487" i="32"/>
  <c r="C1189" i="17" s="1"/>
  <c r="G487" i="32"/>
  <c r="I1900" i="23" s="1"/>
  <c r="F484" i="32"/>
  <c r="G484" i="32"/>
  <c r="F483" i="32"/>
  <c r="G483" i="32"/>
  <c r="F480" i="32"/>
  <c r="G480" i="32"/>
  <c r="F479" i="32"/>
  <c r="G479" i="32"/>
  <c r="I342" i="23" s="1"/>
  <c r="F478" i="32"/>
  <c r="G478" i="32"/>
  <c r="F476" i="32"/>
  <c r="G476" i="32"/>
  <c r="F477" i="32"/>
  <c r="G477" i="32"/>
  <c r="F429" i="32"/>
  <c r="C1158" i="17" s="1"/>
  <c r="G429" i="32"/>
  <c r="F427" i="32"/>
  <c r="G427" i="32"/>
  <c r="I1582" i="23" s="1"/>
  <c r="F428" i="32"/>
  <c r="G428" i="32"/>
  <c r="F410" i="32"/>
  <c r="G410" i="32"/>
  <c r="I1930" i="23" s="1"/>
  <c r="F408" i="32"/>
  <c r="G408" i="32"/>
  <c r="I904" i="23" s="1"/>
  <c r="F409" i="32"/>
  <c r="G409" i="32"/>
  <c r="I1339" i="23" s="1"/>
  <c r="F385" i="32"/>
  <c r="G385" i="32"/>
  <c r="F383" i="32"/>
  <c r="G383" i="32"/>
  <c r="F384" i="32"/>
  <c r="G384" i="32"/>
  <c r="F376" i="32"/>
  <c r="G376" i="32"/>
  <c r="I1573" i="23" s="1"/>
  <c r="F374" i="32"/>
  <c r="C304" i="17" s="1"/>
  <c r="G374" i="32"/>
  <c r="F375" i="32"/>
  <c r="G375" i="32"/>
  <c r="F363" i="32"/>
  <c r="G363" i="32"/>
  <c r="I1960" i="23" s="1"/>
  <c r="F361" i="32"/>
  <c r="G361" i="32"/>
  <c r="I1856" i="23" s="1"/>
  <c r="F362" i="32"/>
  <c r="G362" i="32"/>
  <c r="F338" i="32"/>
  <c r="G338" i="32"/>
  <c r="I1659" i="23" s="1"/>
  <c r="F336" i="32"/>
  <c r="C606" i="17" s="1"/>
  <c r="G336" i="32"/>
  <c r="I454" i="23" s="1"/>
  <c r="F337" i="32"/>
  <c r="G337" i="32"/>
  <c r="F327" i="32"/>
  <c r="G327" i="32"/>
  <c r="F325" i="32"/>
  <c r="G325" i="32"/>
  <c r="F326" i="32"/>
  <c r="G326" i="32"/>
  <c r="I988" i="23" s="1"/>
  <c r="F314" i="32"/>
  <c r="G314" i="32"/>
  <c r="F312" i="32"/>
  <c r="G312" i="32"/>
  <c r="F313" i="32"/>
  <c r="G313" i="32"/>
  <c r="F301" i="32"/>
  <c r="G301" i="32"/>
  <c r="I1893" i="23" s="1"/>
  <c r="F299" i="32"/>
  <c r="G299" i="32"/>
  <c r="I1776" i="23" s="1"/>
  <c r="F300" i="32"/>
  <c r="G300" i="32"/>
  <c r="F292" i="32"/>
  <c r="G292" i="32"/>
  <c r="F290" i="32"/>
  <c r="C958" i="17" s="1"/>
  <c r="G290" i="32"/>
  <c r="I1579" i="23" s="1"/>
  <c r="F291" i="32"/>
  <c r="G291" i="32"/>
  <c r="I1812" i="23" s="1"/>
  <c r="F475" i="32"/>
  <c r="G475" i="32"/>
  <c r="F474" i="32"/>
  <c r="G474" i="32"/>
  <c r="F473" i="32"/>
  <c r="C1596" i="17" s="1"/>
  <c r="G473" i="32"/>
  <c r="I744" i="23" s="1"/>
  <c r="F472" i="32"/>
  <c r="G472" i="32"/>
  <c r="F471" i="32"/>
  <c r="G471" i="32"/>
  <c r="F470" i="32"/>
  <c r="G470" i="32"/>
  <c r="F469" i="32"/>
  <c r="G469" i="32"/>
  <c r="F468" i="32"/>
  <c r="G468" i="32"/>
  <c r="I269" i="23" s="1"/>
  <c r="F467" i="32"/>
  <c r="G467" i="32"/>
  <c r="F466" i="32"/>
  <c r="G466" i="32"/>
  <c r="F465" i="32"/>
  <c r="C1229" i="17" s="1"/>
  <c r="G465" i="32"/>
  <c r="F464" i="32"/>
  <c r="G464" i="32"/>
  <c r="I1920" i="23" s="1"/>
  <c r="F463" i="32"/>
  <c r="C853" i="17" s="1"/>
  <c r="G463" i="32"/>
  <c r="F462" i="32"/>
  <c r="G462" i="32"/>
  <c r="F461" i="32"/>
  <c r="G461" i="32"/>
  <c r="I1475" i="23" s="1"/>
  <c r="F460" i="32"/>
  <c r="G460" i="32"/>
  <c r="I1403" i="23" s="1"/>
  <c r="F459" i="32"/>
  <c r="G459" i="32"/>
  <c r="F458" i="32"/>
  <c r="G458" i="32"/>
  <c r="F457" i="32"/>
  <c r="G457" i="32"/>
  <c r="I1580" i="23" s="1"/>
  <c r="F456" i="32"/>
  <c r="G456" i="32"/>
  <c r="I499" i="23" s="1"/>
  <c r="F455" i="32"/>
  <c r="C607" i="17" s="1"/>
  <c r="G455" i="32"/>
  <c r="F454" i="32"/>
  <c r="G454" i="32"/>
  <c r="F453" i="32"/>
  <c r="C1558" i="17" s="1"/>
  <c r="G453" i="32"/>
  <c r="F452" i="32"/>
  <c r="C698" i="17" s="1"/>
  <c r="G452" i="32"/>
  <c r="I465" i="23" s="1"/>
  <c r="F451" i="32"/>
  <c r="G451" i="32"/>
  <c r="F450" i="32"/>
  <c r="G450" i="32"/>
  <c r="F449" i="32"/>
  <c r="C102" i="17" s="1"/>
  <c r="G449" i="32"/>
  <c r="F448" i="32"/>
  <c r="G448" i="32"/>
  <c r="I43" i="23" s="1"/>
  <c r="F447" i="32"/>
  <c r="G447" i="32"/>
  <c r="F446" i="32"/>
  <c r="H446" i="32" s="1"/>
  <c r="G446" i="32"/>
  <c r="F445" i="32"/>
  <c r="G445" i="32"/>
  <c r="I1982" i="23" s="1"/>
  <c r="G444" i="32"/>
  <c r="I1966" i="23" s="1"/>
  <c r="F444" i="32"/>
  <c r="F443" i="32"/>
  <c r="G443" i="32"/>
  <c r="F442" i="32"/>
  <c r="G442" i="32"/>
  <c r="I1667" i="23" s="1"/>
  <c r="F441" i="32"/>
  <c r="G441" i="32"/>
  <c r="I1904" i="23" s="1"/>
  <c r="F440" i="32"/>
  <c r="G440" i="32"/>
  <c r="I1709" i="23" s="1"/>
  <c r="F439" i="32"/>
  <c r="G439" i="32"/>
  <c r="F438" i="32"/>
  <c r="G438" i="32"/>
  <c r="F437" i="32"/>
  <c r="C1075" i="17" s="1"/>
  <c r="G437" i="32"/>
  <c r="I1740" i="23" s="1"/>
  <c r="F436" i="32"/>
  <c r="G436" i="32"/>
  <c r="F435" i="32"/>
  <c r="G435" i="32"/>
  <c r="F434" i="32"/>
  <c r="G434" i="32"/>
  <c r="F433" i="32"/>
  <c r="G433" i="32"/>
  <c r="F432" i="32"/>
  <c r="G432" i="32"/>
  <c r="F431" i="32"/>
  <c r="G431" i="32"/>
  <c r="I327" i="23" s="1"/>
  <c r="F430" i="32"/>
  <c r="G430" i="32"/>
  <c r="F426" i="32"/>
  <c r="G426" i="32"/>
  <c r="F425" i="32"/>
  <c r="G425" i="32"/>
  <c r="I1884" i="23" s="1"/>
  <c r="F424" i="32"/>
  <c r="G424" i="32"/>
  <c r="F423" i="32"/>
  <c r="G423" i="32"/>
  <c r="F422" i="32"/>
  <c r="C1434" i="17" s="1"/>
  <c r="G422" i="32"/>
  <c r="I596" i="23" s="1"/>
  <c r="F421" i="32"/>
  <c r="G421" i="32"/>
  <c r="I595" i="23" s="1"/>
  <c r="F420" i="32"/>
  <c r="G420" i="32"/>
  <c r="I1426" i="23" s="1"/>
  <c r="F419" i="32"/>
  <c r="G419" i="32"/>
  <c r="F418" i="32"/>
  <c r="C1143" i="17" s="1"/>
  <c r="G418" i="32"/>
  <c r="I1841" i="23" s="1"/>
  <c r="F417" i="32"/>
  <c r="G417" i="32"/>
  <c r="I1917" i="23" s="1"/>
  <c r="F416" i="32"/>
  <c r="G416" i="32"/>
  <c r="I1510" i="23" s="1"/>
  <c r="F415" i="32"/>
  <c r="G415" i="32"/>
  <c r="F414" i="32"/>
  <c r="G414" i="32"/>
  <c r="F413" i="32"/>
  <c r="G413" i="32"/>
  <c r="I1317" i="23" s="1"/>
  <c r="F412" i="32"/>
  <c r="G412" i="32"/>
  <c r="F411" i="32"/>
  <c r="G411" i="32"/>
  <c r="F407" i="32"/>
  <c r="C804" i="17" s="1"/>
  <c r="G407" i="32"/>
  <c r="F406" i="32"/>
  <c r="C281" i="17" s="1"/>
  <c r="G406" i="32"/>
  <c r="I295" i="23" s="1"/>
  <c r="F405" i="32"/>
  <c r="G405" i="32"/>
  <c r="F404" i="32"/>
  <c r="C1430" i="17" s="1"/>
  <c r="G404" i="32"/>
  <c r="F403" i="32"/>
  <c r="C548" i="17" s="1"/>
  <c r="G403" i="32"/>
  <c r="I417" i="23" s="1"/>
  <c r="F402" i="32"/>
  <c r="G402" i="32"/>
  <c r="F401" i="32"/>
  <c r="G401" i="32"/>
  <c r="F400" i="32"/>
  <c r="G400" i="32"/>
  <c r="F399" i="32"/>
  <c r="C1013" i="17" s="1"/>
  <c r="G399" i="32"/>
  <c r="I1658" i="23" s="1"/>
  <c r="F398" i="32"/>
  <c r="G398" i="32"/>
  <c r="F397" i="32"/>
  <c r="G397" i="32"/>
  <c r="F396" i="32"/>
  <c r="G396" i="32"/>
  <c r="F395" i="32"/>
  <c r="G395" i="32"/>
  <c r="F394" i="32"/>
  <c r="G394" i="32"/>
  <c r="I16" i="23" s="1"/>
  <c r="F393" i="32"/>
  <c r="G393" i="32"/>
  <c r="F392" i="32"/>
  <c r="C1513" i="17" s="1"/>
  <c r="G392" i="32"/>
  <c r="F391" i="32"/>
  <c r="C1338" i="17" s="1"/>
  <c r="G391" i="32"/>
  <c r="F390" i="32"/>
  <c r="G390" i="32"/>
  <c r="I49" i="23" s="1"/>
  <c r="F389" i="32"/>
  <c r="G389" i="32"/>
  <c r="F388" i="32"/>
  <c r="G388" i="32"/>
  <c r="F387" i="32"/>
  <c r="C1200" i="17" s="1"/>
  <c r="G387" i="32"/>
  <c r="F386" i="32"/>
  <c r="G386" i="32"/>
  <c r="F382" i="32"/>
  <c r="G382" i="32"/>
  <c r="F381" i="32"/>
  <c r="G381" i="32"/>
  <c r="F380" i="32"/>
  <c r="C727" i="17" s="1"/>
  <c r="G380" i="32"/>
  <c r="F379" i="32"/>
  <c r="G379" i="32"/>
  <c r="I427" i="23" s="1"/>
  <c r="F378" i="32"/>
  <c r="C473" i="17" s="1"/>
  <c r="G378" i="32"/>
  <c r="F377" i="32"/>
  <c r="G377" i="32"/>
  <c r="F373" i="32"/>
  <c r="G373" i="32"/>
  <c r="F372" i="32"/>
  <c r="C1548" i="17" s="1"/>
  <c r="G372" i="32"/>
  <c r="I700" i="23" s="1"/>
  <c r="F371" i="32"/>
  <c r="G371" i="32"/>
  <c r="F370" i="32"/>
  <c r="G370" i="32"/>
  <c r="F369" i="32"/>
  <c r="G369" i="32"/>
  <c r="F368" i="32"/>
  <c r="G368" i="32"/>
  <c r="I320" i="23" s="1"/>
  <c r="F367" i="32"/>
  <c r="G367" i="32"/>
  <c r="F366" i="32"/>
  <c r="G366" i="32"/>
  <c r="I120" i="23" s="1"/>
  <c r="F365" i="32"/>
  <c r="G365" i="32"/>
  <c r="I376" i="23" s="1"/>
  <c r="F364" i="32"/>
  <c r="C1352" i="17" s="1"/>
  <c r="G364" i="32"/>
  <c r="F360" i="32"/>
  <c r="G360" i="32"/>
  <c r="F359" i="32"/>
  <c r="G359" i="32"/>
  <c r="F358" i="32"/>
  <c r="G358" i="32"/>
  <c r="F357" i="32"/>
  <c r="C442" i="17" s="1"/>
  <c r="G357" i="32"/>
  <c r="I1044" i="23" s="1"/>
  <c r="F356" i="32"/>
  <c r="C778" i="17" s="1"/>
  <c r="G356" i="32"/>
  <c r="F355" i="32"/>
  <c r="G355" i="32"/>
  <c r="F354" i="32"/>
  <c r="G354" i="32"/>
  <c r="F353" i="32"/>
  <c r="G353" i="32"/>
  <c r="F352" i="32"/>
  <c r="G352" i="32"/>
  <c r="F351" i="32"/>
  <c r="G351" i="32"/>
  <c r="F350" i="32"/>
  <c r="G350" i="32"/>
  <c r="G349" i="32"/>
  <c r="I1892" i="23" s="1"/>
  <c r="F349" i="32"/>
  <c r="F348" i="32"/>
  <c r="G348" i="32"/>
  <c r="F347" i="32"/>
  <c r="G347" i="32"/>
  <c r="F346" i="32"/>
  <c r="C1516" i="17" s="1"/>
  <c r="G346" i="32"/>
  <c r="F345" i="32"/>
  <c r="G345" i="32"/>
  <c r="I1173" i="23" s="1"/>
  <c r="F344" i="32"/>
  <c r="G344" i="32"/>
  <c r="F343" i="32"/>
  <c r="C1508" i="17" s="1"/>
  <c r="G343" i="32"/>
  <c r="F342" i="32"/>
  <c r="C1470" i="17" s="1"/>
  <c r="G342" i="32"/>
  <c r="I117" i="23" s="1"/>
  <c r="F341" i="32"/>
  <c r="G341" i="32"/>
  <c r="I490" i="23" s="1"/>
  <c r="F340" i="32"/>
  <c r="C1474" i="17" s="1"/>
  <c r="G340" i="32"/>
  <c r="F339" i="32"/>
  <c r="G339" i="32"/>
  <c r="F335" i="32"/>
  <c r="G335" i="32"/>
  <c r="I152" i="23" s="1"/>
  <c r="F334" i="32"/>
  <c r="G334" i="32"/>
  <c r="I852" i="23" s="1"/>
  <c r="F333" i="32"/>
  <c r="G333" i="32"/>
  <c r="F332" i="32"/>
  <c r="G332" i="32"/>
  <c r="F331" i="32"/>
  <c r="G331" i="32"/>
  <c r="I519" i="23" s="1"/>
  <c r="F330" i="32"/>
  <c r="G330" i="32"/>
  <c r="I439" i="23" s="1"/>
  <c r="F329" i="32"/>
  <c r="G329" i="32"/>
  <c r="F328" i="32"/>
  <c r="G328" i="32"/>
  <c r="I504" i="23" s="1"/>
  <c r="F324" i="32"/>
  <c r="G324" i="32"/>
  <c r="I1640" i="23" s="1"/>
  <c r="F323" i="32"/>
  <c r="G323" i="32"/>
  <c r="I1066" i="23" s="1"/>
  <c r="F322" i="32"/>
  <c r="C278" i="17" s="1"/>
  <c r="G322" i="32"/>
  <c r="F321" i="32"/>
  <c r="G321" i="32"/>
  <c r="I1921" i="23" s="1"/>
  <c r="F320" i="32"/>
  <c r="G320" i="32"/>
  <c r="F319" i="32"/>
  <c r="C80" i="17" s="1"/>
  <c r="G319" i="32"/>
  <c r="I155" i="23" s="1"/>
  <c r="F318" i="32"/>
  <c r="G318" i="32"/>
  <c r="F317" i="32"/>
  <c r="G317" i="32"/>
  <c r="I1028" i="23" s="1"/>
  <c r="F316" i="32"/>
  <c r="C1458" i="17" s="1"/>
  <c r="G316" i="32"/>
  <c r="I114" i="23" s="1"/>
  <c r="F315" i="32"/>
  <c r="G315" i="32"/>
  <c r="I319" i="23" s="1"/>
  <c r="F311" i="32"/>
  <c r="G311" i="32"/>
  <c r="F310" i="32"/>
  <c r="C931" i="17" s="1"/>
  <c r="G310" i="32"/>
  <c r="F309" i="32"/>
  <c r="G309" i="32"/>
  <c r="I1078" i="23" s="1"/>
  <c r="F308" i="32"/>
  <c r="C1351" i="17" s="1"/>
  <c r="G308" i="32"/>
  <c r="F307" i="32"/>
  <c r="G307" i="32"/>
  <c r="F306" i="32"/>
  <c r="G306" i="32"/>
  <c r="F305" i="32"/>
  <c r="C744" i="17" s="1"/>
  <c r="G305" i="32"/>
  <c r="F304" i="32"/>
  <c r="G304" i="32"/>
  <c r="I287" i="23" s="1"/>
  <c r="F303" i="32"/>
  <c r="G303" i="32"/>
  <c r="F302" i="32"/>
  <c r="C1455" i="17" s="1"/>
  <c r="G302" i="32"/>
  <c r="F298" i="32"/>
  <c r="C1070" i="17" s="1"/>
  <c r="G298" i="32"/>
  <c r="F297" i="32"/>
  <c r="G297" i="32"/>
  <c r="I1434" i="23" s="1"/>
  <c r="F296" i="32"/>
  <c r="C501" i="17" s="1"/>
  <c r="G296" i="32"/>
  <c r="I1105" i="23" s="1"/>
  <c r="F295" i="32"/>
  <c r="G295" i="32"/>
  <c r="F294" i="32"/>
  <c r="G294" i="32"/>
  <c r="I2041" i="23" s="1"/>
  <c r="F293" i="32"/>
  <c r="G293" i="32"/>
  <c r="I485" i="23" s="1"/>
  <c r="F289" i="32"/>
  <c r="C1209" i="17" s="1"/>
  <c r="G289" i="32"/>
  <c r="F288" i="32"/>
  <c r="G288" i="32"/>
  <c r="F287" i="32"/>
  <c r="G287" i="32"/>
  <c r="I1188" i="23" s="1"/>
  <c r="F286" i="32"/>
  <c r="G286" i="32"/>
  <c r="I1489" i="23" s="1"/>
  <c r="F285" i="32"/>
  <c r="G285" i="32"/>
  <c r="F284" i="32"/>
  <c r="G284" i="32"/>
  <c r="I172" i="23" s="1"/>
  <c r="F283" i="32"/>
  <c r="G283" i="32"/>
  <c r="I200" i="23" s="1"/>
  <c r="F282" i="32"/>
  <c r="C140" i="17" s="1"/>
  <c r="G282" i="32"/>
  <c r="F281" i="32"/>
  <c r="G281" i="32"/>
  <c r="F280" i="32"/>
  <c r="G280" i="32"/>
  <c r="F279" i="32"/>
  <c r="G279" i="32"/>
  <c r="I1847" i="23" s="1"/>
  <c r="F278" i="32"/>
  <c r="G278" i="32"/>
  <c r="I1784" i="23" s="1"/>
  <c r="F277" i="32"/>
  <c r="G277" i="32"/>
  <c r="F276" i="32"/>
  <c r="G276" i="32"/>
  <c r="F275" i="32"/>
  <c r="G275" i="32"/>
  <c r="I1692" i="23" s="1"/>
  <c r="F274" i="32"/>
  <c r="G274" i="32"/>
  <c r="I1514" i="23" s="1"/>
  <c r="F273" i="32"/>
  <c r="G273" i="32"/>
  <c r="F272" i="32"/>
  <c r="G272" i="32"/>
  <c r="F271" i="32"/>
  <c r="C938" i="17" s="1"/>
  <c r="G271" i="32"/>
  <c r="I1553" i="23" s="1"/>
  <c r="F270" i="32"/>
  <c r="C569" i="17" s="1"/>
  <c r="G270" i="32"/>
  <c r="F269" i="32"/>
  <c r="G269" i="32"/>
  <c r="F268" i="32"/>
  <c r="C1585" i="17" s="1"/>
  <c r="G268" i="32"/>
  <c r="F267" i="32"/>
  <c r="C1244" i="17" s="1"/>
  <c r="G267" i="32"/>
  <c r="G266" i="32"/>
  <c r="I1894" i="23" s="1"/>
  <c r="F266" i="32"/>
  <c r="F265" i="32"/>
  <c r="G265" i="32"/>
  <c r="F264" i="32"/>
  <c r="G264" i="32"/>
  <c r="F263" i="32"/>
  <c r="C1043" i="17" s="1"/>
  <c r="G263" i="32"/>
  <c r="I1693" i="23" s="1"/>
  <c r="F262" i="32"/>
  <c r="G262" i="32"/>
  <c r="I1759" i="23" s="1"/>
  <c r="F261" i="32"/>
  <c r="C1347" i="17" s="1"/>
  <c r="G261" i="32"/>
  <c r="F260" i="32"/>
  <c r="G260" i="32"/>
  <c r="I1535" i="23" s="1"/>
  <c r="F259" i="32"/>
  <c r="C29" i="17" s="1"/>
  <c r="G259" i="32"/>
  <c r="F258" i="32"/>
  <c r="G258" i="32"/>
  <c r="F257" i="32"/>
  <c r="C1309" i="17" s="1"/>
  <c r="G257" i="32"/>
  <c r="F256" i="32"/>
  <c r="C33" i="17" s="1"/>
  <c r="G256" i="32"/>
  <c r="F255" i="32"/>
  <c r="G255" i="32"/>
  <c r="I425" i="23" s="1"/>
  <c r="F253" i="32"/>
  <c r="G253" i="32"/>
  <c r="F254" i="32"/>
  <c r="G254" i="32"/>
  <c r="F244" i="32"/>
  <c r="G244" i="32"/>
  <c r="F242" i="32"/>
  <c r="G242" i="32"/>
  <c r="I158" i="23" s="1"/>
  <c r="F243" i="32"/>
  <c r="C757" i="17" s="1"/>
  <c r="G243" i="32"/>
  <c r="I1326" i="23" s="1"/>
  <c r="F217" i="32"/>
  <c r="G217" i="32"/>
  <c r="F215" i="32"/>
  <c r="G215" i="32"/>
  <c r="I477" i="23" s="1"/>
  <c r="F216" i="32"/>
  <c r="C986" i="17" s="1"/>
  <c r="G216" i="32"/>
  <c r="I1614" i="23" s="1"/>
  <c r="F156" i="32"/>
  <c r="G156" i="32"/>
  <c r="I1113" i="23" s="1"/>
  <c r="F154" i="32"/>
  <c r="G154" i="32"/>
  <c r="F155" i="32"/>
  <c r="G155" i="32"/>
  <c r="F131" i="32"/>
  <c r="C1326" i="17" s="1"/>
  <c r="G131" i="32"/>
  <c r="I2037" i="23" s="1"/>
  <c r="F130" i="32"/>
  <c r="G130" i="32"/>
  <c r="I1158" i="23" s="1"/>
  <c r="F145" i="32"/>
  <c r="G145" i="32"/>
  <c r="F143" i="32"/>
  <c r="C974" i="17" s="1"/>
  <c r="G143" i="32"/>
  <c r="F144" i="32"/>
  <c r="G144" i="32"/>
  <c r="I932" i="23" s="1"/>
  <c r="F138" i="32"/>
  <c r="G138" i="32"/>
  <c r="I1915" i="23" s="1"/>
  <c r="F136" i="32"/>
  <c r="G136" i="32"/>
  <c r="F137" i="32"/>
  <c r="G137" i="32"/>
  <c r="F250" i="32"/>
  <c r="G250" i="32"/>
  <c r="F249" i="32"/>
  <c r="G249" i="32"/>
  <c r="I907" i="23" s="1"/>
  <c r="F246" i="32"/>
  <c r="C1420" i="17" s="1"/>
  <c r="G246" i="32"/>
  <c r="F245" i="32"/>
  <c r="C1439" i="17" s="1"/>
  <c r="G245" i="32"/>
  <c r="F241" i="32"/>
  <c r="C660" i="17" s="1"/>
  <c r="G241" i="32"/>
  <c r="F240" i="32"/>
  <c r="G240" i="32"/>
  <c r="I1560" i="23" s="1"/>
  <c r="F237" i="32"/>
  <c r="G237" i="32"/>
  <c r="F236" i="32"/>
  <c r="G236" i="32"/>
  <c r="F233" i="32"/>
  <c r="G233" i="32"/>
  <c r="I992" i="23" s="1"/>
  <c r="F232" i="32"/>
  <c r="G232" i="32"/>
  <c r="I1288" i="23" s="1"/>
  <c r="F229" i="32"/>
  <c r="G229" i="32"/>
  <c r="I2004" i="23" s="1"/>
  <c r="F228" i="32"/>
  <c r="G228" i="32"/>
  <c r="I369" i="23" s="1"/>
  <c r="F225" i="32"/>
  <c r="C1003" i="17" s="1"/>
  <c r="G225" i="32"/>
  <c r="I1642" i="23" s="1"/>
  <c r="F224" i="32"/>
  <c r="C780" i="17" s="1"/>
  <c r="G224" i="32"/>
  <c r="I1355" i="23" s="1"/>
  <c r="F221" i="32"/>
  <c r="G221" i="32"/>
  <c r="F220" i="32"/>
  <c r="G220" i="32"/>
  <c r="F212" i="32"/>
  <c r="G212" i="32"/>
  <c r="F211" i="32"/>
  <c r="G211" i="32"/>
  <c r="I404" i="23" s="1"/>
  <c r="F208" i="32"/>
  <c r="G208" i="32"/>
  <c r="F207" i="32"/>
  <c r="G207" i="32"/>
  <c r="I1756" i="23" s="1"/>
  <c r="F204" i="32"/>
  <c r="C1061" i="17" s="1"/>
  <c r="G204" i="32"/>
  <c r="I1717" i="23" s="1"/>
  <c r="F203" i="32"/>
  <c r="C870" i="17" s="1"/>
  <c r="G203" i="32"/>
  <c r="F200" i="32"/>
  <c r="G200" i="32"/>
  <c r="F199" i="32"/>
  <c r="G199" i="32"/>
  <c r="F196" i="32"/>
  <c r="C740" i="17" s="1"/>
  <c r="G196" i="32"/>
  <c r="I1306" i="23" s="1"/>
  <c r="F195" i="32"/>
  <c r="G195" i="32"/>
  <c r="I1819" i="23" s="1"/>
  <c r="F192" i="32"/>
  <c r="C743" i="17" s="1"/>
  <c r="G192" i="32"/>
  <c r="F191" i="32"/>
  <c r="H191" i="32" s="1"/>
  <c r="G191" i="32"/>
  <c r="F188" i="32"/>
  <c r="G188" i="32"/>
  <c r="F187" i="32"/>
  <c r="C1579" i="17" s="1"/>
  <c r="G187" i="32"/>
  <c r="F184" i="32"/>
  <c r="G184" i="32"/>
  <c r="F183" i="32"/>
  <c r="G183" i="32"/>
  <c r="F180" i="32"/>
  <c r="G180" i="32"/>
  <c r="F179" i="32"/>
  <c r="G179" i="32"/>
  <c r="I1527" i="23" s="1"/>
  <c r="F176" i="32"/>
  <c r="C1006" i="17" s="1"/>
  <c r="G176" i="32"/>
  <c r="F175" i="32"/>
  <c r="G175" i="32"/>
  <c r="I930" i="23" s="1"/>
  <c r="F172" i="32"/>
  <c r="C1510" i="17" s="1"/>
  <c r="G172" i="32"/>
  <c r="I672" i="23" s="1"/>
  <c r="F171" i="32"/>
  <c r="G171" i="32"/>
  <c r="F168" i="32"/>
  <c r="G168" i="32"/>
  <c r="F167" i="32"/>
  <c r="G167" i="32"/>
  <c r="F164" i="32"/>
  <c r="G164" i="32"/>
  <c r="I1218" i="23" s="1"/>
  <c r="F163" i="32"/>
  <c r="G163" i="32"/>
  <c r="I61" i="23" s="1"/>
  <c r="F160" i="32"/>
  <c r="G160" i="32"/>
  <c r="F159" i="32"/>
  <c r="G159" i="32"/>
  <c r="F151" i="32"/>
  <c r="C666" i="17" s="1"/>
  <c r="G151" i="32"/>
  <c r="I1219" i="23" s="1"/>
  <c r="F150" i="32"/>
  <c r="G150" i="32"/>
  <c r="I2040" i="23" s="1"/>
  <c r="F147" i="32"/>
  <c r="G147" i="32"/>
  <c r="F146" i="32"/>
  <c r="G146" i="32"/>
  <c r="F142" i="32"/>
  <c r="C1336" i="17" s="1"/>
  <c r="G142" i="32"/>
  <c r="F141" i="32"/>
  <c r="G141" i="32"/>
  <c r="F252" i="32"/>
  <c r="G252" i="32"/>
  <c r="F251" i="32"/>
  <c r="G251" i="32"/>
  <c r="I598" i="23" s="1"/>
  <c r="F248" i="32"/>
  <c r="C437" i="17" s="1"/>
  <c r="G248" i="32"/>
  <c r="I1039" i="23" s="1"/>
  <c r="F247" i="32"/>
  <c r="C1589" i="17" s="1"/>
  <c r="G247" i="32"/>
  <c r="F239" i="32"/>
  <c r="C1242" i="17" s="1"/>
  <c r="G239" i="32"/>
  <c r="G238" i="32"/>
  <c r="F238" i="32"/>
  <c r="F235" i="32"/>
  <c r="C1191" i="17" s="1"/>
  <c r="G235" i="32"/>
  <c r="I1902" i="23" s="1"/>
  <c r="F234" i="32"/>
  <c r="G234" i="32"/>
  <c r="I1852" i="23" s="1"/>
  <c r="F231" i="32"/>
  <c r="G231" i="32"/>
  <c r="F230" i="32"/>
  <c r="C750" i="17" s="1"/>
  <c r="G230" i="32"/>
  <c r="I1318" i="23" s="1"/>
  <c r="F227" i="32"/>
  <c r="C1550" i="17" s="1"/>
  <c r="G227" i="32"/>
  <c r="I702" i="23" s="1"/>
  <c r="F226" i="32"/>
  <c r="C406" i="17" s="1"/>
  <c r="G226" i="32"/>
  <c r="I372" i="23" s="1"/>
  <c r="F223" i="32"/>
  <c r="G223" i="32"/>
  <c r="F222" i="32"/>
  <c r="G222" i="32"/>
  <c r="I1168" i="23" s="1"/>
  <c r="F219" i="32"/>
  <c r="G219" i="32"/>
  <c r="I1471" i="23" s="1"/>
  <c r="F218" i="32"/>
  <c r="C1318" i="17" s="1"/>
  <c r="G218" i="32"/>
  <c r="I2028" i="23" s="1"/>
  <c r="F214" i="32"/>
  <c r="G214" i="32"/>
  <c r="F213" i="32"/>
  <c r="G213" i="32"/>
  <c r="I773" i="23" s="1"/>
  <c r="F210" i="32"/>
  <c r="C1333" i="17" s="1"/>
  <c r="G210" i="32"/>
  <c r="I516" i="23" s="1"/>
  <c r="F209" i="32"/>
  <c r="C1282" i="17" s="1"/>
  <c r="G209" i="32"/>
  <c r="I494" i="23" s="1"/>
  <c r="F206" i="32"/>
  <c r="G206" i="32"/>
  <c r="F205" i="32"/>
  <c r="G205" i="32"/>
  <c r="F202" i="32"/>
  <c r="C662" i="17" s="1"/>
  <c r="G202" i="32"/>
  <c r="I1215" i="23" s="1"/>
  <c r="F201" i="32"/>
  <c r="C1581" i="17" s="1"/>
  <c r="G201" i="32"/>
  <c r="I729" i="23" s="1"/>
  <c r="F198" i="32"/>
  <c r="C1437" i="17" s="1"/>
  <c r="G198" i="32"/>
  <c r="I599" i="23" s="1"/>
  <c r="F197" i="32"/>
  <c r="G197" i="32"/>
  <c r="F194" i="32"/>
  <c r="G194" i="32"/>
  <c r="F193" i="32"/>
  <c r="G193" i="32"/>
  <c r="F190" i="32"/>
  <c r="C542" i="17" s="1"/>
  <c r="G190" i="32"/>
  <c r="F189" i="32"/>
  <c r="C1334" i="17" s="1"/>
  <c r="G189" i="32"/>
  <c r="F186" i="32"/>
  <c r="C676" i="17" s="1"/>
  <c r="G186" i="32"/>
  <c r="I1234" i="23" s="1"/>
  <c r="F185" i="32"/>
  <c r="G185" i="32"/>
  <c r="I1055" i="23" s="1"/>
  <c r="F182" i="32"/>
  <c r="G182" i="32"/>
  <c r="G181" i="32"/>
  <c r="I1845" i="23" s="1"/>
  <c r="F181" i="32"/>
  <c r="F178" i="32"/>
  <c r="C1582" i="17" s="1"/>
  <c r="G178" i="32"/>
  <c r="I730" i="23" s="1"/>
  <c r="F177" i="32"/>
  <c r="C766" i="17" s="1"/>
  <c r="G177" i="32"/>
  <c r="I1336" i="23" s="1"/>
  <c r="F174" i="32"/>
  <c r="G174" i="32"/>
  <c r="F173" i="32"/>
  <c r="G173" i="32"/>
  <c r="F170" i="32"/>
  <c r="G170" i="32"/>
  <c r="I1831" i="23" s="1"/>
  <c r="F169" i="32"/>
  <c r="G169" i="32"/>
  <c r="I214" i="23" s="1"/>
  <c r="F166" i="32"/>
  <c r="G166" i="32"/>
  <c r="I1415" i="23" s="1"/>
  <c r="F165" i="32"/>
  <c r="G165" i="32"/>
  <c r="F162" i="32"/>
  <c r="C710" i="17" s="1"/>
  <c r="G162" i="32"/>
  <c r="F161" i="32"/>
  <c r="C207" i="17" s="1"/>
  <c r="G161" i="32"/>
  <c r="I229" i="23" s="1"/>
  <c r="F158" i="32"/>
  <c r="G158" i="32"/>
  <c r="F157" i="32"/>
  <c r="G157" i="32"/>
  <c r="F153" i="32"/>
  <c r="C570" i="17" s="1"/>
  <c r="G153" i="32"/>
  <c r="I1133" i="23" s="1"/>
  <c r="F152" i="32"/>
  <c r="G152" i="32"/>
  <c r="I860" i="23" s="1"/>
  <c r="F149" i="32"/>
  <c r="G149" i="32"/>
  <c r="F148" i="32"/>
  <c r="G148" i="32"/>
  <c r="I53" i="23" s="1"/>
  <c r="F140" i="32"/>
  <c r="C1345" i="17" s="1"/>
  <c r="G140" i="32"/>
  <c r="F139" i="32"/>
  <c r="G139" i="32"/>
  <c r="I62" i="23" s="1"/>
  <c r="F135" i="32"/>
  <c r="C890" i="17" s="1"/>
  <c r="G135" i="32"/>
  <c r="F134" i="32"/>
  <c r="G134" i="32"/>
  <c r="F129" i="32"/>
  <c r="G129" i="32"/>
  <c r="I1119" i="23" s="1"/>
  <c r="F127" i="32"/>
  <c r="G127" i="32"/>
  <c r="F128" i="32"/>
  <c r="C767" i="17" s="1"/>
  <c r="G128" i="32"/>
  <c r="F120" i="32"/>
  <c r="C820" i="17" s="1"/>
  <c r="G120" i="32"/>
  <c r="F118" i="32"/>
  <c r="C360" i="17" s="1"/>
  <c r="G118" i="32"/>
  <c r="I1007" i="23" s="1"/>
  <c r="F119" i="32"/>
  <c r="C823" i="17" s="1"/>
  <c r="G119" i="32"/>
  <c r="I1407" i="23" s="1"/>
  <c r="F85" i="32"/>
  <c r="G85" i="32"/>
  <c r="F83" i="32"/>
  <c r="C364" i="17" s="1"/>
  <c r="G83" i="32"/>
  <c r="F84" i="32"/>
  <c r="C901" i="17" s="1"/>
  <c r="G84" i="32"/>
  <c r="I1508" i="23" s="1"/>
  <c r="F50" i="32"/>
  <c r="G50" i="32"/>
  <c r="I579" i="23" s="1"/>
  <c r="F48" i="32"/>
  <c r="G48" i="32"/>
  <c r="F49" i="32"/>
  <c r="G49" i="32"/>
  <c r="I938" i="23" s="1"/>
  <c r="F35" i="32"/>
  <c r="C917" i="17" s="1"/>
  <c r="G35" i="32"/>
  <c r="I1526" i="23" s="1"/>
  <c r="F33" i="32"/>
  <c r="C675" i="17" s="1"/>
  <c r="G33" i="32"/>
  <c r="F34" i="32"/>
  <c r="G34" i="32"/>
  <c r="F126" i="32"/>
  <c r="G126" i="32"/>
  <c r="F125" i="32"/>
  <c r="G125" i="32"/>
  <c r="I1116" i="23" s="1"/>
  <c r="F122" i="32"/>
  <c r="G122" i="32"/>
  <c r="F121" i="32"/>
  <c r="G121" i="32"/>
  <c r="F117" i="32"/>
  <c r="G117" i="32"/>
  <c r="F116" i="32"/>
  <c r="C705" i="17" s="1"/>
  <c r="G116" i="32"/>
  <c r="I1269" i="23" s="1"/>
  <c r="F113" i="32"/>
  <c r="C1453" i="17" s="1"/>
  <c r="G113" i="32"/>
  <c r="I615" i="23" s="1"/>
  <c r="F112" i="32"/>
  <c r="G112" i="32"/>
  <c r="F109" i="32"/>
  <c r="G109" i="32"/>
  <c r="F108" i="32"/>
  <c r="C1539" i="17" s="1"/>
  <c r="G108" i="32"/>
  <c r="F105" i="32"/>
  <c r="G105" i="32"/>
  <c r="F104" i="32"/>
  <c r="G104" i="32"/>
  <c r="F101" i="32"/>
  <c r="G101" i="32"/>
  <c r="F100" i="32"/>
  <c r="G100" i="32"/>
  <c r="I255" i="23" s="1"/>
  <c r="F97" i="32"/>
  <c r="G97" i="32"/>
  <c r="I1782" i="23" s="1"/>
  <c r="F96" i="32"/>
  <c r="G96" i="32"/>
  <c r="F93" i="32"/>
  <c r="G93" i="32"/>
  <c r="F92" i="32"/>
  <c r="G92" i="32"/>
  <c r="I162" i="23" s="1"/>
  <c r="F89" i="32"/>
  <c r="G89" i="32"/>
  <c r="F88" i="32"/>
  <c r="C28" i="17" s="1"/>
  <c r="G88" i="32"/>
  <c r="F80" i="32"/>
  <c r="G80" i="32"/>
  <c r="I2024" i="23" s="1"/>
  <c r="F79" i="32"/>
  <c r="C48" i="17" s="1"/>
  <c r="G79" i="32"/>
  <c r="I793" i="23" s="1"/>
  <c r="F76" i="32"/>
  <c r="G76" i="32"/>
  <c r="I60" i="23" s="1"/>
  <c r="F75" i="32"/>
  <c r="C375" i="17" s="1"/>
  <c r="G75" i="32"/>
  <c r="F72" i="32"/>
  <c r="G72" i="32"/>
  <c r="I2021" i="23" s="1"/>
  <c r="F71" i="32"/>
  <c r="C1475" i="17" s="1"/>
  <c r="G71" i="32"/>
  <c r="I119" i="23" s="1"/>
  <c r="F68" i="32"/>
  <c r="C689" i="17" s="1"/>
  <c r="G68" i="32"/>
  <c r="F67" i="32"/>
  <c r="G67" i="32"/>
  <c r="F64" i="32"/>
  <c r="G64" i="32"/>
  <c r="F63" i="32"/>
  <c r="G63" i="32"/>
  <c r="I1032" i="23" s="1"/>
  <c r="F60" i="32"/>
  <c r="G60" i="32"/>
  <c r="I212" i="23" s="1"/>
  <c r="F59" i="32"/>
  <c r="G59" i="32"/>
  <c r="F56" i="32"/>
  <c r="C991" i="17" s="1"/>
  <c r="G56" i="32"/>
  <c r="F55" i="32"/>
  <c r="G55" i="32"/>
  <c r="F52" i="32"/>
  <c r="G52" i="32"/>
  <c r="I1084" i="23" s="1"/>
  <c r="F51" i="32"/>
  <c r="G51" i="32"/>
  <c r="F47" i="32"/>
  <c r="C1031" i="17" s="1"/>
  <c r="G47" i="32"/>
  <c r="F46" i="32"/>
  <c r="C1021" i="17" s="1"/>
  <c r="G46" i="32"/>
  <c r="I1670" i="23" s="1"/>
  <c r="F43" i="32"/>
  <c r="C610" i="17" s="1"/>
  <c r="G43" i="32"/>
  <c r="F42" i="32"/>
  <c r="G42" i="32"/>
  <c r="F39" i="32"/>
  <c r="C1280" i="17" s="1"/>
  <c r="G39" i="32"/>
  <c r="F38" i="32"/>
  <c r="G38" i="32"/>
  <c r="I184" i="23" s="1"/>
  <c r="F133" i="32"/>
  <c r="G133" i="32"/>
  <c r="I72" i="23" s="1"/>
  <c r="F132" i="32"/>
  <c r="G132" i="32"/>
  <c r="F124" i="32"/>
  <c r="G124" i="32"/>
  <c r="F123" i="32"/>
  <c r="G123" i="32"/>
  <c r="I964" i="23" s="1"/>
  <c r="F115" i="32"/>
  <c r="G115" i="32"/>
  <c r="F114" i="32"/>
  <c r="C1537" i="17" s="1"/>
  <c r="G114" i="32"/>
  <c r="F111" i="32"/>
  <c r="C1540" i="17" s="1"/>
  <c r="G111" i="32"/>
  <c r="I131" i="23" s="1"/>
  <c r="F110" i="32"/>
  <c r="G110" i="32"/>
  <c r="I121" i="23" s="1"/>
  <c r="F107" i="32"/>
  <c r="G107" i="32"/>
  <c r="I1438" i="23" s="1"/>
  <c r="F106" i="32"/>
  <c r="C354" i="17" s="1"/>
  <c r="G106" i="32"/>
  <c r="F103" i="32"/>
  <c r="G103" i="32"/>
  <c r="F102" i="32"/>
  <c r="C188" i="17" s="1"/>
  <c r="G102" i="32"/>
  <c r="I916" i="23" s="1"/>
  <c r="F99" i="32"/>
  <c r="G99" i="32"/>
  <c r="F98" i="32"/>
  <c r="G98" i="32"/>
  <c r="F95" i="32"/>
  <c r="C1541" i="17" s="1"/>
  <c r="G95" i="32"/>
  <c r="F94" i="32"/>
  <c r="G94" i="32"/>
  <c r="F91" i="32"/>
  <c r="C1597" i="17" s="1"/>
  <c r="G91" i="32"/>
  <c r="I745" i="23" s="1"/>
  <c r="F90" i="32"/>
  <c r="C1418" i="17" s="1"/>
  <c r="G90" i="32"/>
  <c r="F87" i="32"/>
  <c r="G87" i="32"/>
  <c r="F86" i="32"/>
  <c r="G86" i="32"/>
  <c r="I209" i="23" s="1"/>
  <c r="F82" i="32"/>
  <c r="G82" i="32"/>
  <c r="I792" i="23" s="1"/>
  <c r="F81" i="32"/>
  <c r="G81" i="32"/>
  <c r="F78" i="32"/>
  <c r="C27" i="17" s="1"/>
  <c r="G78" i="32"/>
  <c r="F77" i="32"/>
  <c r="C1261" i="17" s="1"/>
  <c r="G77" i="32"/>
  <c r="I482" i="23" s="1"/>
  <c r="F74" i="32"/>
  <c r="G74" i="32"/>
  <c r="F73" i="32"/>
  <c r="C1029" i="17" s="1"/>
  <c r="G73" i="32"/>
  <c r="F70" i="32"/>
  <c r="C682" i="17" s="1"/>
  <c r="G70" i="32"/>
  <c r="F69" i="32"/>
  <c r="G69" i="32"/>
  <c r="I1189" i="23" s="1"/>
  <c r="F66" i="32"/>
  <c r="C680" i="17" s="1"/>
  <c r="G66" i="32"/>
  <c r="I1239" i="23" s="1"/>
  <c r="F65" i="32"/>
  <c r="C733" i="17" s="1"/>
  <c r="G65" i="32"/>
  <c r="F62" i="32"/>
  <c r="C496" i="17" s="1"/>
  <c r="G62" i="32"/>
  <c r="I1100" i="23" s="1"/>
  <c r="F61" i="32"/>
  <c r="G61" i="32"/>
  <c r="I1125" i="23" s="1"/>
  <c r="F58" i="32"/>
  <c r="G58" i="32"/>
  <c r="I914" i="23" s="1"/>
  <c r="F57" i="32"/>
  <c r="G57" i="32"/>
  <c r="F54" i="32"/>
  <c r="G54" i="32"/>
  <c r="F53" i="32"/>
  <c r="C946" i="17" s="1"/>
  <c r="G53" i="32"/>
  <c r="I1562" i="23" s="1"/>
  <c r="F45" i="32"/>
  <c r="G45" i="32"/>
  <c r="I1711" i="23" s="1"/>
  <c r="F44" i="32"/>
  <c r="C586" i="17" s="1"/>
  <c r="G44" i="32"/>
  <c r="I1149" i="23" s="1"/>
  <c r="F41" i="32"/>
  <c r="C613" i="17" s="1"/>
  <c r="G41" i="32"/>
  <c r="F40" i="32"/>
  <c r="G40" i="32"/>
  <c r="F37" i="32"/>
  <c r="G37" i="32"/>
  <c r="I467" i="23" s="1"/>
  <c r="F36" i="32"/>
  <c r="G36" i="32"/>
  <c r="I463" i="23" s="1"/>
  <c r="F32" i="32"/>
  <c r="H32" i="32" s="1"/>
  <c r="G32" i="32"/>
  <c r="F31" i="32"/>
  <c r="G31" i="32"/>
  <c r="I441" i="23" s="1"/>
  <c r="F30" i="32"/>
  <c r="G30" i="32"/>
  <c r="F29" i="32"/>
  <c r="C358" i="17" s="1"/>
  <c r="G29" i="32"/>
  <c r="F28" i="32"/>
  <c r="C1306" i="17" s="1"/>
  <c r="G28" i="32"/>
  <c r="I510" i="23" s="1"/>
  <c r="F27" i="32"/>
  <c r="G27" i="32"/>
  <c r="F26" i="32"/>
  <c r="G26" i="32"/>
  <c r="I47" i="23" s="1"/>
  <c r="F25" i="32"/>
  <c r="G25" i="32"/>
  <c r="F24" i="32"/>
  <c r="G24" i="32"/>
  <c r="F23" i="32"/>
  <c r="G23" i="32"/>
  <c r="F22" i="32"/>
  <c r="G22" i="32"/>
  <c r="I1854" i="23" s="1"/>
  <c r="F21" i="32"/>
  <c r="G21" i="32"/>
  <c r="F20" i="32"/>
  <c r="H20" i="32" s="1"/>
  <c r="G20" i="32"/>
  <c r="F19" i="32"/>
  <c r="C1203" i="17" s="1"/>
  <c r="G19" i="32"/>
  <c r="F18" i="32"/>
  <c r="C349" i="17" s="1"/>
  <c r="G18" i="32"/>
  <c r="I326" i="23" s="1"/>
  <c r="F17" i="32"/>
  <c r="G17" i="32"/>
  <c r="F16" i="32"/>
  <c r="G16" i="32"/>
  <c r="I329" i="23" s="1"/>
  <c r="F15" i="32"/>
  <c r="G15" i="32"/>
  <c r="I998" i="23" s="1"/>
  <c r="F14" i="32"/>
  <c r="G14" i="32"/>
  <c r="I211" i="23" s="1"/>
  <c r="F13" i="32"/>
  <c r="G13" i="32"/>
  <c r="F12" i="32"/>
  <c r="G12" i="32"/>
  <c r="F11" i="32"/>
  <c r="C700" i="17" s="1"/>
  <c r="G11" i="32"/>
  <c r="I1262" i="23" s="1"/>
  <c r="F10" i="32"/>
  <c r="C851" i="17" s="1"/>
  <c r="G10" i="32"/>
  <c r="I1440" i="23" s="1"/>
  <c r="F9" i="32"/>
  <c r="C1190" i="17" s="1"/>
  <c r="G9" i="32"/>
  <c r="F8" i="32"/>
  <c r="C81" i="17" s="1"/>
  <c r="G8" i="32"/>
  <c r="I156" i="23" s="1"/>
  <c r="F7" i="32"/>
  <c r="C791" i="17" s="1"/>
  <c r="G7" i="32"/>
  <c r="F6" i="32"/>
  <c r="G6" i="32"/>
  <c r="I1279" i="23" s="1"/>
  <c r="F5" i="32"/>
  <c r="C342" i="17" s="1"/>
  <c r="G5" i="32"/>
  <c r="C5" i="9"/>
  <c r="E5" i="9" s="1"/>
  <c r="C7" i="9"/>
  <c r="E7" i="9" s="1"/>
  <c r="J21" i="9"/>
  <c r="F1" i="29"/>
  <c r="D36" i="30"/>
  <c r="F36" i="30" s="1"/>
  <c r="F4" i="32"/>
  <c r="F3" i="32"/>
  <c r="N1" i="17"/>
  <c r="I2033" i="23"/>
  <c r="I2032" i="23"/>
  <c r="I2031" i="23"/>
  <c r="I2030" i="23"/>
  <c r="I2029" i="23"/>
  <c r="I2027" i="23"/>
  <c r="I2026" i="23"/>
  <c r="I2023" i="23"/>
  <c r="I2020" i="23"/>
  <c r="I2019" i="23"/>
  <c r="I2018" i="23"/>
  <c r="I2016" i="23"/>
  <c r="I2015" i="23"/>
  <c r="I2014" i="23"/>
  <c r="G4" i="32"/>
  <c r="I2013" i="23"/>
  <c r="I2012" i="23"/>
  <c r="I2011" i="23"/>
  <c r="I2010" i="23"/>
  <c r="I2009" i="23"/>
  <c r="I2008" i="23"/>
  <c r="I2007" i="23"/>
  <c r="I2006" i="23"/>
  <c r="I2005" i="23"/>
  <c r="I2003" i="23"/>
  <c r="I2002" i="23"/>
  <c r="I2000" i="23"/>
  <c r="I1999" i="23"/>
  <c r="I1998" i="23"/>
  <c r="I1997" i="23"/>
  <c r="I1996" i="23"/>
  <c r="I1995" i="23"/>
  <c r="I1994" i="23"/>
  <c r="I1990" i="23"/>
  <c r="I1989" i="23"/>
  <c r="I1986" i="23"/>
  <c r="I1984" i="23"/>
  <c r="I1983" i="23"/>
  <c r="I1981" i="23"/>
  <c r="I1980" i="23"/>
  <c r="I1978" i="23"/>
  <c r="I1976" i="23"/>
  <c r="I1975" i="23"/>
  <c r="I1974" i="23"/>
  <c r="I1973" i="23"/>
  <c r="I1972" i="23"/>
  <c r="I1971" i="23"/>
  <c r="I1970" i="23"/>
  <c r="I1969" i="23"/>
  <c r="I1963" i="23"/>
  <c r="I1962" i="23"/>
  <c r="I1961" i="23"/>
  <c r="I1959" i="23"/>
  <c r="I1958" i="23"/>
  <c r="I1953" i="23"/>
  <c r="I1947" i="23"/>
  <c r="I1946" i="23"/>
  <c r="I1942" i="23"/>
  <c r="I1941" i="23"/>
  <c r="I1940" i="23"/>
  <c r="I1939" i="23"/>
  <c r="I1937" i="23"/>
  <c r="I1936" i="23"/>
  <c r="I1935" i="23"/>
  <c r="I1933" i="23"/>
  <c r="I1932" i="23"/>
  <c r="I1931" i="23"/>
  <c r="I1929" i="23"/>
  <c r="I1928" i="23"/>
  <c r="I1926" i="23"/>
  <c r="I1918" i="23"/>
  <c r="I1914" i="23"/>
  <c r="I1913" i="23"/>
  <c r="I1912" i="23"/>
  <c r="I1911" i="23"/>
  <c r="I1910" i="23"/>
  <c r="I1909" i="23"/>
  <c r="I1908" i="23"/>
  <c r="I1907" i="23"/>
  <c r="I1906" i="23"/>
  <c r="I1905" i="23"/>
  <c r="I1903" i="23"/>
  <c r="I1898" i="23"/>
  <c r="I1897" i="23"/>
  <c r="I1891" i="23"/>
  <c r="I1890" i="23"/>
  <c r="I1889" i="23"/>
  <c r="I1887" i="23"/>
  <c r="I1886" i="23"/>
  <c r="I1883" i="23"/>
  <c r="I1882" i="23"/>
  <c r="I1880" i="23"/>
  <c r="I1879" i="23"/>
  <c r="I1876" i="23"/>
  <c r="I1875" i="23"/>
  <c r="I1873" i="23"/>
  <c r="I1871" i="23"/>
  <c r="I1870" i="23"/>
  <c r="I1868" i="23"/>
  <c r="I1867" i="23"/>
  <c r="I1866" i="23"/>
  <c r="I1865" i="23"/>
  <c r="I1864" i="23"/>
  <c r="I1863" i="23"/>
  <c r="I1862" i="23"/>
  <c r="I1861" i="23"/>
  <c r="I1859" i="23"/>
  <c r="I1857" i="23"/>
  <c r="I1855" i="23"/>
  <c r="I1851" i="23"/>
  <c r="I1850" i="23"/>
  <c r="I1849" i="23"/>
  <c r="I1844" i="23"/>
  <c r="I1843" i="23"/>
  <c r="I1842" i="23"/>
  <c r="I1840" i="23"/>
  <c r="I1838" i="23"/>
  <c r="I1837" i="23"/>
  <c r="I1836" i="23"/>
  <c r="I1835" i="23"/>
  <c r="I1834" i="23"/>
  <c r="I1833" i="23"/>
  <c r="I1832" i="23"/>
  <c r="I1830" i="23"/>
  <c r="I1829" i="23"/>
  <c r="I1828" i="23"/>
  <c r="I1827" i="23"/>
  <c r="I1826" i="23"/>
  <c r="I1825" i="23"/>
  <c r="I1824" i="23"/>
  <c r="I1823" i="23"/>
  <c r="I1821" i="23"/>
  <c r="I1820" i="23"/>
  <c r="I1817" i="23"/>
  <c r="I1815" i="23"/>
  <c r="I1814" i="23"/>
  <c r="I1813" i="23"/>
  <c r="I1811" i="23"/>
  <c r="I1810" i="23"/>
  <c r="I1809" i="23"/>
  <c r="I1808" i="23"/>
  <c r="I1806" i="23"/>
  <c r="I1805" i="23"/>
  <c r="I1804" i="23"/>
  <c r="I1801" i="23"/>
  <c r="I1799" i="23"/>
  <c r="I1793" i="23"/>
  <c r="I1792" i="23"/>
  <c r="I1791" i="23"/>
  <c r="I1790" i="23"/>
  <c r="I1787" i="23"/>
  <c r="I1786" i="23"/>
  <c r="I1785" i="23"/>
  <c r="I1783" i="23"/>
  <c r="I1781" i="23"/>
  <c r="I1780" i="23"/>
  <c r="I1779" i="23"/>
  <c r="I1778" i="23"/>
  <c r="I1775" i="23"/>
  <c r="I1774" i="23"/>
  <c r="I1773" i="23"/>
  <c r="I1772" i="23"/>
  <c r="I1771" i="23"/>
  <c r="I1770" i="23"/>
  <c r="I1769" i="23"/>
  <c r="I1768" i="23"/>
  <c r="I1767" i="23"/>
  <c r="I1766" i="23"/>
  <c r="I1765" i="23"/>
  <c r="I1764" i="23"/>
  <c r="I1763" i="23"/>
  <c r="I1762" i="23"/>
  <c r="I1760" i="23"/>
  <c r="I1758" i="23"/>
  <c r="I1757" i="23"/>
  <c r="I1755" i="23"/>
  <c r="I1754" i="23"/>
  <c r="I1752" i="23"/>
  <c r="I1751" i="23"/>
  <c r="I1749" i="23"/>
  <c r="I1748" i="23"/>
  <c r="I1747" i="23"/>
  <c r="I1746" i="23"/>
  <c r="I1743" i="23"/>
  <c r="I1741" i="23"/>
  <c r="I1738" i="23"/>
  <c r="I1737" i="23"/>
  <c r="I1736" i="23"/>
  <c r="I1734" i="23"/>
  <c r="I1732" i="23"/>
  <c r="I1731" i="23"/>
  <c r="I1729" i="23"/>
  <c r="I1728" i="23"/>
  <c r="I1727" i="23"/>
  <c r="I1726" i="23"/>
  <c r="I1725" i="23"/>
  <c r="I1724" i="23"/>
  <c r="I1723" i="23"/>
  <c r="I1722" i="23"/>
  <c r="I1721" i="23"/>
  <c r="I1719" i="23"/>
  <c r="I1716" i="23"/>
  <c r="I1715" i="23"/>
  <c r="I1714" i="23"/>
  <c r="I1713" i="23"/>
  <c r="I1712" i="23"/>
  <c r="I1710" i="23"/>
  <c r="I1708" i="23"/>
  <c r="I1707" i="23"/>
  <c r="I1705" i="23"/>
  <c r="I1704" i="23"/>
  <c r="I1703" i="23"/>
  <c r="I1702" i="23"/>
  <c r="I1701" i="23"/>
  <c r="I1700" i="23"/>
  <c r="I1699" i="23"/>
  <c r="I1697" i="23"/>
  <c r="I1696" i="23"/>
  <c r="I1695" i="23"/>
  <c r="I1694" i="23"/>
  <c r="I1691" i="23"/>
  <c r="I1686" i="23"/>
  <c r="I1685" i="23"/>
  <c r="I1683" i="23"/>
  <c r="I1682" i="23"/>
  <c r="I1681" i="23"/>
  <c r="I1680" i="23"/>
  <c r="I1679" i="23"/>
  <c r="I1677" i="23"/>
  <c r="I1675" i="23"/>
  <c r="I1672" i="23"/>
  <c r="I1666" i="23"/>
  <c r="I1665" i="23"/>
  <c r="I1664" i="23"/>
  <c r="I1663" i="23"/>
  <c r="I1662" i="23"/>
  <c r="I1661" i="23"/>
  <c r="I1657" i="23"/>
  <c r="I1656" i="23"/>
  <c r="I1653" i="23"/>
  <c r="I1652" i="23"/>
  <c r="I1649" i="23"/>
  <c r="I1648" i="23"/>
  <c r="I1647" i="23"/>
  <c r="I1646" i="23"/>
  <c r="I1644" i="23"/>
  <c r="I1643" i="23"/>
  <c r="I1641" i="23"/>
  <c r="I1639" i="23"/>
  <c r="I1637" i="23"/>
  <c r="I1635" i="23"/>
  <c r="I1634" i="23"/>
  <c r="I1632" i="23"/>
  <c r="I1631" i="23"/>
  <c r="I1630" i="23"/>
  <c r="I1628" i="23"/>
  <c r="I1627" i="23"/>
  <c r="I1626" i="23"/>
  <c r="I1625" i="23"/>
  <c r="I1622" i="23"/>
  <c r="I1621" i="23"/>
  <c r="I1620" i="23"/>
  <c r="I1618" i="23"/>
  <c r="I1616" i="23"/>
  <c r="I1615" i="23"/>
  <c r="I1612" i="23"/>
  <c r="I1610" i="23"/>
  <c r="I1609" i="23"/>
  <c r="I1607" i="23"/>
  <c r="I1606" i="23"/>
  <c r="I1605" i="23"/>
  <c r="I1603" i="23"/>
  <c r="I1602" i="23"/>
  <c r="I1601" i="23"/>
  <c r="I1600" i="23"/>
  <c r="I1599" i="23"/>
  <c r="I1598" i="23"/>
  <c r="I1597" i="23"/>
  <c r="I1596" i="23"/>
  <c r="I1595" i="23"/>
  <c r="I1594" i="23"/>
  <c r="I1592" i="23"/>
  <c r="I1591" i="23"/>
  <c r="I1590" i="23"/>
  <c r="I1588" i="23"/>
  <c r="I1587" i="23"/>
  <c r="I1586" i="23"/>
  <c r="I1585" i="23"/>
  <c r="I1584" i="23"/>
  <c r="I1583" i="23"/>
  <c r="I1581" i="23"/>
  <c r="I1578" i="23"/>
  <c r="I1577" i="23"/>
  <c r="I1576" i="23"/>
  <c r="I1575" i="23"/>
  <c r="I1574" i="23"/>
  <c r="I1572" i="23"/>
  <c r="I1571" i="23"/>
  <c r="I1570" i="23"/>
  <c r="I1569" i="23"/>
  <c r="I1568" i="23"/>
  <c r="I1567" i="23"/>
  <c r="I1566" i="23"/>
  <c r="I1565" i="23"/>
  <c r="I1563" i="23"/>
  <c r="I1561" i="23"/>
  <c r="I1558" i="23"/>
  <c r="I1557" i="23"/>
  <c r="I1554" i="23"/>
  <c r="I1552" i="23"/>
  <c r="I1551" i="23"/>
  <c r="I1550" i="23"/>
  <c r="I1547" i="23"/>
  <c r="I1546" i="23"/>
  <c r="I1545" i="23"/>
  <c r="I1544" i="23"/>
  <c r="I1543" i="23"/>
  <c r="I1541" i="23"/>
  <c r="I1540" i="23"/>
  <c r="I1539" i="23"/>
  <c r="I1538" i="23"/>
  <c r="I1537" i="23"/>
  <c r="I1536" i="23"/>
  <c r="I1534" i="23"/>
  <c r="I1532" i="23"/>
  <c r="I1531" i="23"/>
  <c r="I1530" i="23"/>
  <c r="I1529" i="23"/>
  <c r="I1524" i="23"/>
  <c r="I1523" i="23"/>
  <c r="I1520" i="23"/>
  <c r="I1519" i="23"/>
  <c r="I1518" i="23"/>
  <c r="I1517" i="23"/>
  <c r="I1516" i="23"/>
  <c r="I1515" i="23"/>
  <c r="I1511" i="23"/>
  <c r="I1509" i="23"/>
  <c r="I1507" i="23"/>
  <c r="I1506" i="23"/>
  <c r="I1502" i="23"/>
  <c r="I1501" i="23"/>
  <c r="I1500" i="23"/>
  <c r="I1499" i="23"/>
  <c r="I1498" i="23"/>
  <c r="I1494" i="23"/>
  <c r="I1493" i="23"/>
  <c r="I1492" i="23"/>
  <c r="I1491" i="23"/>
  <c r="I1490" i="23"/>
  <c r="I1483" i="23"/>
  <c r="I1482" i="23"/>
  <c r="I1481" i="23"/>
  <c r="I1480" i="23"/>
  <c r="I1479" i="23"/>
  <c r="I1478" i="23"/>
  <c r="I1473" i="23"/>
  <c r="I1472" i="23"/>
  <c r="I1470" i="23"/>
  <c r="I1468" i="23"/>
  <c r="I1467" i="23"/>
  <c r="I1466" i="23"/>
  <c r="I1464" i="23"/>
  <c r="I1463" i="23"/>
  <c r="I1462" i="23"/>
  <c r="I1461" i="23"/>
  <c r="I1460" i="23"/>
  <c r="I1459" i="23"/>
  <c r="I1458" i="23"/>
  <c r="I1457" i="23"/>
  <c r="I1455" i="23"/>
  <c r="I1454" i="23"/>
  <c r="I1453" i="23"/>
  <c r="I1452" i="23"/>
  <c r="I1451" i="23"/>
  <c r="I1450" i="23"/>
  <c r="I1448" i="23"/>
  <c r="I1447" i="23"/>
  <c r="I1446" i="23"/>
  <c r="I1445" i="23"/>
  <c r="I1443" i="23"/>
  <c r="I1442" i="23"/>
  <c r="I1436" i="23"/>
  <c r="I1435" i="23"/>
  <c r="I1430" i="23"/>
  <c r="I1429" i="23"/>
  <c r="I1427" i="23"/>
  <c r="I1424" i="23"/>
  <c r="I1423" i="23"/>
  <c r="I1422" i="23"/>
  <c r="I1421" i="23"/>
  <c r="I1419" i="23"/>
  <c r="I1418" i="23"/>
  <c r="I1417" i="23"/>
  <c r="I1414" i="23"/>
  <c r="I1413" i="23"/>
  <c r="I1410" i="23"/>
  <c r="I1409" i="23"/>
  <c r="I1408" i="23"/>
  <c r="I1406" i="23"/>
  <c r="I1405" i="23"/>
  <c r="I1404" i="23"/>
  <c r="I1402" i="23"/>
  <c r="I1400" i="23"/>
  <c r="I1399" i="23"/>
  <c r="I1397" i="23"/>
  <c r="I1395" i="23"/>
  <c r="I1394" i="23"/>
  <c r="I1393" i="23"/>
  <c r="I1390" i="23"/>
  <c r="I1389" i="23"/>
  <c r="I1386" i="23"/>
  <c r="I1384" i="23"/>
  <c r="I1383" i="23"/>
  <c r="I1382" i="23"/>
  <c r="I1381" i="23"/>
  <c r="I1380" i="23"/>
  <c r="I1379" i="23"/>
  <c r="I1378" i="23"/>
  <c r="I1375" i="23"/>
  <c r="I1374" i="23"/>
  <c r="I1373" i="23"/>
  <c r="I1372" i="23"/>
  <c r="I1371" i="23"/>
  <c r="I1370" i="23"/>
  <c r="I1369" i="23"/>
  <c r="I1365" i="23"/>
  <c r="I1364" i="23"/>
  <c r="I1363" i="23"/>
  <c r="I1361" i="23"/>
  <c r="I1360" i="23"/>
  <c r="I1359" i="23"/>
  <c r="I1356" i="23"/>
  <c r="I1354" i="23"/>
  <c r="I1352" i="23"/>
  <c r="I1351" i="23"/>
  <c r="I1350" i="23"/>
  <c r="I1349" i="23"/>
  <c r="I1348" i="23"/>
  <c r="I1347" i="23"/>
  <c r="I1342" i="23"/>
  <c r="I1341" i="23"/>
  <c r="I1340" i="23"/>
  <c r="I1338" i="23"/>
  <c r="I1337" i="23"/>
  <c r="I1334" i="23"/>
  <c r="I1333" i="23"/>
  <c r="I1332" i="23"/>
  <c r="I1331" i="23"/>
  <c r="I1330" i="23"/>
  <c r="I1327" i="23"/>
  <c r="I1325" i="23"/>
  <c r="I1324" i="23"/>
  <c r="I1323" i="23"/>
  <c r="I1320" i="23"/>
  <c r="I1319" i="23"/>
  <c r="I1316" i="23"/>
  <c r="I1315" i="23"/>
  <c r="I1314" i="23"/>
  <c r="I1313" i="23"/>
  <c r="I1312" i="23"/>
  <c r="I1311" i="23"/>
  <c r="I1310" i="23"/>
  <c r="I1308" i="23"/>
  <c r="I1305" i="23"/>
  <c r="I1303" i="23"/>
  <c r="I1301" i="23"/>
  <c r="I1299" i="23"/>
  <c r="I1298" i="23"/>
  <c r="I1297" i="23"/>
  <c r="I1296" i="23"/>
  <c r="I1293" i="23"/>
  <c r="I1292" i="23"/>
  <c r="I1290" i="23"/>
  <c r="I1289" i="23"/>
  <c r="I1287" i="23"/>
  <c r="I1285" i="23"/>
  <c r="I1282" i="23"/>
  <c r="I1281" i="23"/>
  <c r="I1278" i="23"/>
  <c r="I1276" i="23"/>
  <c r="I1275" i="23"/>
  <c r="I1272" i="23"/>
  <c r="I1271" i="23"/>
  <c r="I1270" i="23"/>
  <c r="I1268" i="23"/>
  <c r="I1267" i="23"/>
  <c r="I1266" i="23"/>
  <c r="I1265" i="23"/>
  <c r="I1263" i="23"/>
  <c r="I1261" i="23"/>
  <c r="I1260" i="23"/>
  <c r="I1259" i="23"/>
  <c r="I1258" i="23"/>
  <c r="I1257" i="23"/>
  <c r="I1255" i="23"/>
  <c r="I1254" i="23"/>
  <c r="I1253" i="23"/>
  <c r="I1252" i="23"/>
  <c r="I1251" i="23"/>
  <c r="I1250" i="23"/>
  <c r="I1248" i="23"/>
  <c r="I1247" i="23"/>
  <c r="I1246" i="23"/>
  <c r="I1245" i="23"/>
  <c r="I1244" i="23"/>
  <c r="I1242" i="23"/>
  <c r="I1241" i="23"/>
  <c r="I1240" i="23"/>
  <c r="I1238" i="23"/>
  <c r="I1237" i="23"/>
  <c r="I1236" i="23"/>
  <c r="I1233" i="23"/>
  <c r="I1231" i="23"/>
  <c r="I1230" i="23"/>
  <c r="I1229" i="23"/>
  <c r="I1227" i="23"/>
  <c r="I1225" i="23"/>
  <c r="I1224" i="23"/>
  <c r="I1223" i="23"/>
  <c r="I1221" i="23"/>
  <c r="I1220" i="23"/>
  <c r="I1217" i="23"/>
  <c r="I1216" i="23"/>
  <c r="I1214" i="23"/>
  <c r="I1213" i="23"/>
  <c r="I1211" i="23"/>
  <c r="I1209" i="23"/>
  <c r="I1208" i="23"/>
  <c r="I1206" i="23"/>
  <c r="I1205" i="23"/>
  <c r="I1204" i="23"/>
  <c r="I1202" i="23"/>
  <c r="I1201" i="23"/>
  <c r="I1200" i="23"/>
  <c r="I1199" i="23"/>
  <c r="I1198" i="23"/>
  <c r="I1197" i="23"/>
  <c r="I1196" i="23"/>
  <c r="I1195" i="23"/>
  <c r="I1193" i="23"/>
  <c r="I1192" i="23"/>
  <c r="I1190" i="23"/>
  <c r="I1185" i="23"/>
  <c r="I1184" i="23"/>
  <c r="I1182" i="23"/>
  <c r="I1181" i="23"/>
  <c r="I1178" i="23"/>
  <c r="I1177" i="23"/>
  <c r="I1172" i="23"/>
  <c r="I1171" i="23"/>
  <c r="I1170" i="23"/>
  <c r="I1169" i="23"/>
  <c r="I1167" i="23"/>
  <c r="I1166" i="23"/>
  <c r="I1164" i="23"/>
  <c r="I1163" i="23"/>
  <c r="I1161" i="23"/>
  <c r="I1159" i="23"/>
  <c r="I1157" i="23"/>
  <c r="I1156" i="23"/>
  <c r="I1155" i="23"/>
  <c r="I1154" i="23"/>
  <c r="I1153" i="23"/>
  <c r="I1152" i="23"/>
  <c r="I1151" i="23"/>
  <c r="I1148" i="23"/>
  <c r="I1146" i="23"/>
  <c r="I1145" i="23"/>
  <c r="I1144" i="23"/>
  <c r="I1143" i="23"/>
  <c r="I1142" i="23"/>
  <c r="I1141" i="23"/>
  <c r="I1140" i="23"/>
  <c r="I1139" i="23"/>
  <c r="I1137" i="23"/>
  <c r="I1135" i="23"/>
  <c r="I1134" i="23"/>
  <c r="I1132" i="23"/>
  <c r="I1131" i="23"/>
  <c r="I1130" i="23"/>
  <c r="I1129" i="23"/>
  <c r="I1128" i="23"/>
  <c r="I1127" i="23"/>
  <c r="I1126" i="23"/>
  <c r="I1121" i="23"/>
  <c r="I1120" i="23"/>
  <c r="I1118" i="23"/>
  <c r="I1115" i="23"/>
  <c r="I1112" i="23"/>
  <c r="I1111" i="23"/>
  <c r="I1110" i="23"/>
  <c r="I1109" i="23"/>
  <c r="I1107" i="23"/>
  <c r="I1104" i="23"/>
  <c r="I1097" i="23"/>
  <c r="I1096" i="23"/>
  <c r="I1095" i="23"/>
  <c r="I1093" i="23"/>
  <c r="I1092" i="23"/>
  <c r="I1091" i="23"/>
  <c r="I1089" i="23"/>
  <c r="I1087" i="23"/>
  <c r="I1083" i="23"/>
  <c r="I1082" i="23"/>
  <c r="I1081" i="23"/>
  <c r="I1080" i="23"/>
  <c r="I1079" i="23"/>
  <c r="I1077" i="23"/>
  <c r="I1076" i="23"/>
  <c r="I1073" i="23"/>
  <c r="I1072" i="23"/>
  <c r="I1071" i="23"/>
  <c r="I1070" i="23"/>
  <c r="I1069" i="23"/>
  <c r="I1065" i="23"/>
  <c r="I1062" i="23"/>
  <c r="I1061" i="23"/>
  <c r="I1059" i="23"/>
  <c r="I1058" i="23"/>
  <c r="I1057" i="23"/>
  <c r="I1056" i="23"/>
  <c r="I1053" i="23"/>
  <c r="I1052" i="23"/>
  <c r="I1051" i="23"/>
  <c r="I1050" i="23"/>
  <c r="I1048" i="23"/>
  <c r="I1046" i="23"/>
  <c r="I1041" i="23"/>
  <c r="I1040" i="23"/>
  <c r="I1038" i="23"/>
  <c r="I1037" i="23"/>
  <c r="I1036" i="23"/>
  <c r="I1034" i="23"/>
  <c r="I1033" i="23"/>
  <c r="I1031" i="23"/>
  <c r="I1027" i="23"/>
  <c r="I1025" i="23"/>
  <c r="I1024" i="23"/>
  <c r="I1023" i="23"/>
  <c r="I1022" i="23"/>
  <c r="I1021" i="23"/>
  <c r="I1020" i="23"/>
  <c r="I1019" i="23"/>
  <c r="I1018" i="23"/>
  <c r="I1017" i="23"/>
  <c r="I1016" i="23"/>
  <c r="I1015" i="23"/>
  <c r="I1014" i="23"/>
  <c r="I1013" i="23"/>
  <c r="I1012" i="23"/>
  <c r="I1011" i="23"/>
  <c r="I1010" i="23"/>
  <c r="I1009" i="23"/>
  <c r="I1008" i="23"/>
  <c r="I1006" i="23"/>
  <c r="I1005" i="23"/>
  <c r="I1004" i="23"/>
  <c r="I1003" i="23"/>
  <c r="I1002" i="23"/>
  <c r="I1001" i="23"/>
  <c r="I1000" i="23"/>
  <c r="I999" i="23"/>
  <c r="I997" i="23"/>
  <c r="I996" i="23"/>
  <c r="I995" i="23"/>
  <c r="I994" i="23"/>
  <c r="I993" i="23"/>
  <c r="I991" i="23"/>
  <c r="I990" i="23"/>
  <c r="I986" i="23"/>
  <c r="I984" i="23"/>
  <c r="I982" i="23"/>
  <c r="I981" i="23"/>
  <c r="I979" i="23"/>
  <c r="I978" i="23"/>
  <c r="I976" i="23"/>
  <c r="I974" i="23"/>
  <c r="I973" i="23"/>
  <c r="I972" i="23"/>
  <c r="I971" i="23"/>
  <c r="I970" i="23"/>
  <c r="I969" i="23"/>
  <c r="I968" i="23"/>
  <c r="I967" i="23"/>
  <c r="I966" i="23"/>
  <c r="I965" i="23"/>
  <c r="I963" i="23"/>
  <c r="I962" i="23"/>
  <c r="I960" i="23"/>
  <c r="I959" i="23"/>
  <c r="I958" i="23"/>
  <c r="I957" i="23"/>
  <c r="I956" i="23"/>
  <c r="I955" i="23"/>
  <c r="I954" i="23"/>
  <c r="I953" i="23"/>
  <c r="I951" i="23"/>
  <c r="I950" i="23"/>
  <c r="I949" i="23"/>
  <c r="I948" i="23"/>
  <c r="I946" i="23"/>
  <c r="I945" i="23"/>
  <c r="I944" i="23"/>
  <c r="I943" i="23"/>
  <c r="I942" i="23"/>
  <c r="I939" i="23"/>
  <c r="I937" i="23"/>
  <c r="I936" i="23"/>
  <c r="I935" i="23"/>
  <c r="I934" i="23"/>
  <c r="I929" i="23"/>
  <c r="I927" i="23"/>
  <c r="I926" i="23"/>
  <c r="I925" i="23"/>
  <c r="I923" i="23"/>
  <c r="I922" i="23"/>
  <c r="I918" i="23"/>
  <c r="I917" i="23"/>
  <c r="I915" i="23"/>
  <c r="I913" i="23"/>
  <c r="I912" i="23"/>
  <c r="I911" i="23"/>
  <c r="I909" i="23"/>
  <c r="I908" i="23"/>
  <c r="I906" i="23"/>
  <c r="I905" i="23"/>
  <c r="I900" i="23"/>
  <c r="I899" i="23"/>
  <c r="I898" i="23"/>
  <c r="I897" i="23"/>
  <c r="I896" i="23"/>
  <c r="I895" i="23"/>
  <c r="I894" i="23"/>
  <c r="I893" i="23"/>
  <c r="I892" i="23"/>
  <c r="I890" i="23"/>
  <c r="I889" i="23"/>
  <c r="I888" i="23"/>
  <c r="I886" i="23"/>
  <c r="I885" i="23"/>
  <c r="I884" i="23"/>
  <c r="I883" i="23"/>
  <c r="I882" i="23"/>
  <c r="I881" i="23"/>
  <c r="I880" i="23"/>
  <c r="I879" i="23"/>
  <c r="I878" i="23"/>
  <c r="I877" i="23"/>
  <c r="I876" i="23"/>
  <c r="I875" i="23"/>
  <c r="I874" i="23"/>
  <c r="I873" i="23"/>
  <c r="I872" i="23"/>
  <c r="I871" i="23"/>
  <c r="I870" i="23"/>
  <c r="I869" i="23"/>
  <c r="I868" i="23"/>
  <c r="I867" i="23"/>
  <c r="I866" i="23"/>
  <c r="I865" i="23"/>
  <c r="I864" i="23"/>
  <c r="I863" i="23"/>
  <c r="I862" i="23"/>
  <c r="I861" i="23"/>
  <c r="I859" i="23"/>
  <c r="I858" i="23"/>
  <c r="I857" i="23"/>
  <c r="I854" i="23"/>
  <c r="I851" i="23"/>
  <c r="I850" i="23"/>
  <c r="I849" i="23"/>
  <c r="I848" i="23"/>
  <c r="I847" i="23"/>
  <c r="I846" i="23"/>
  <c r="I845" i="23"/>
  <c r="I844" i="23"/>
  <c r="I843" i="23"/>
  <c r="I842" i="23"/>
  <c r="I841" i="23"/>
  <c r="I840" i="23"/>
  <c r="I839" i="23"/>
  <c r="I838" i="23"/>
  <c r="I837" i="23"/>
  <c r="I836" i="23"/>
  <c r="I835" i="23"/>
  <c r="I834" i="23"/>
  <c r="I832" i="23"/>
  <c r="I831" i="23"/>
  <c r="I830" i="23"/>
  <c r="I829" i="23"/>
  <c r="I828" i="23"/>
  <c r="I826" i="23"/>
  <c r="I824" i="23"/>
  <c r="I823" i="23"/>
  <c r="I822" i="23"/>
  <c r="I821" i="23"/>
  <c r="I820" i="23"/>
  <c r="I819" i="23"/>
  <c r="I818" i="23"/>
  <c r="I817" i="23"/>
  <c r="I816" i="23"/>
  <c r="I812" i="23"/>
  <c r="I811" i="23"/>
  <c r="I808" i="23"/>
  <c r="I807" i="23"/>
  <c r="I806" i="23"/>
  <c r="I805" i="23"/>
  <c r="I804" i="23"/>
  <c r="I802" i="23"/>
  <c r="I801" i="23"/>
  <c r="I799" i="23"/>
  <c r="I798" i="23"/>
  <c r="I797" i="23"/>
  <c r="I796" i="23"/>
  <c r="I794" i="23"/>
  <c r="I791" i="23"/>
  <c r="I790" i="23"/>
  <c r="I789" i="23"/>
  <c r="I787" i="23"/>
  <c r="I786" i="23"/>
  <c r="I785" i="23"/>
  <c r="I783" i="23"/>
  <c r="I781" i="23"/>
  <c r="I779" i="23"/>
  <c r="I778" i="23"/>
  <c r="I777" i="23"/>
  <c r="I776" i="23"/>
  <c r="I772" i="23"/>
  <c r="I771" i="23"/>
  <c r="I769" i="23"/>
  <c r="I766" i="23"/>
  <c r="I765" i="23"/>
  <c r="I764" i="23"/>
  <c r="I760" i="23"/>
  <c r="I759" i="23"/>
  <c r="I757" i="23"/>
  <c r="I756" i="23"/>
  <c r="I753" i="23"/>
  <c r="I752" i="23"/>
  <c r="I751" i="23"/>
  <c r="I750" i="23"/>
  <c r="I749" i="23"/>
  <c r="I748" i="23"/>
  <c r="I747" i="23"/>
  <c r="I746" i="23"/>
  <c r="I743" i="23"/>
  <c r="I742" i="23"/>
  <c r="I741" i="23"/>
  <c r="I740" i="23"/>
  <c r="I738" i="23"/>
  <c r="I734" i="23"/>
  <c r="I733" i="23"/>
  <c r="I732" i="23"/>
  <c r="I731" i="23"/>
  <c r="I727" i="23"/>
  <c r="I726" i="23"/>
  <c r="I723" i="23"/>
  <c r="I722" i="23"/>
  <c r="I720" i="23"/>
  <c r="I719" i="23"/>
  <c r="I717" i="23"/>
  <c r="I715" i="23"/>
  <c r="I714" i="23"/>
  <c r="I713" i="23"/>
  <c r="I712" i="23"/>
  <c r="I710" i="23"/>
  <c r="I709" i="23"/>
  <c r="I707" i="23"/>
  <c r="I706" i="23"/>
  <c r="I705" i="23"/>
  <c r="I704" i="23"/>
  <c r="I703" i="23"/>
  <c r="I701" i="23"/>
  <c r="I698" i="23"/>
  <c r="I697" i="23"/>
  <c r="I696" i="23"/>
  <c r="I695" i="23"/>
  <c r="I694" i="23"/>
  <c r="I692" i="23"/>
  <c r="I690" i="23"/>
  <c r="I689" i="23"/>
  <c r="I688" i="23"/>
  <c r="I687" i="23"/>
  <c r="I685" i="23"/>
  <c r="I683" i="23"/>
  <c r="I682" i="23"/>
  <c r="I681" i="23"/>
  <c r="I680" i="23"/>
  <c r="I679" i="23"/>
  <c r="I677" i="23"/>
  <c r="I675" i="23"/>
  <c r="I673" i="23"/>
  <c r="I670" i="23"/>
  <c r="I669" i="23"/>
  <c r="I668" i="23"/>
  <c r="I667" i="23"/>
  <c r="I666" i="23"/>
  <c r="I665" i="23"/>
  <c r="I664" i="23"/>
  <c r="I663" i="23"/>
  <c r="I662" i="23"/>
  <c r="I661" i="23"/>
  <c r="I659" i="23"/>
  <c r="I658" i="23"/>
  <c r="I657" i="23"/>
  <c r="I656" i="23"/>
  <c r="I655" i="23"/>
  <c r="I654" i="23"/>
  <c r="I653" i="23"/>
  <c r="I652" i="23"/>
  <c r="I650" i="23"/>
  <c r="I646" i="23"/>
  <c r="I645" i="23"/>
  <c r="I644" i="23"/>
  <c r="I643" i="23"/>
  <c r="I642" i="23"/>
  <c r="I640" i="23"/>
  <c r="I638" i="23"/>
  <c r="I637" i="23"/>
  <c r="I636" i="23"/>
  <c r="I634" i="23"/>
  <c r="I633" i="23"/>
  <c r="I632" i="23"/>
  <c r="I631" i="23"/>
  <c r="I629" i="23"/>
  <c r="I628" i="23"/>
  <c r="I627" i="23"/>
  <c r="I625" i="23"/>
  <c r="I624" i="23"/>
  <c r="I623" i="23"/>
  <c r="I622" i="23"/>
  <c r="I621" i="23"/>
  <c r="I620" i="23"/>
  <c r="I619" i="23"/>
  <c r="I618" i="23"/>
  <c r="I617" i="23"/>
  <c r="I616" i="23"/>
  <c r="I614" i="23"/>
  <c r="I613" i="23"/>
  <c r="I612" i="23"/>
  <c r="I611" i="23"/>
  <c r="I609" i="23"/>
  <c r="I607" i="23"/>
  <c r="I606" i="23"/>
  <c r="I605" i="23"/>
  <c r="I604" i="23"/>
  <c r="I603" i="23"/>
  <c r="I602" i="23"/>
  <c r="I601" i="23"/>
  <c r="I600" i="23"/>
  <c r="I594" i="23"/>
  <c r="I592" i="23"/>
  <c r="I591" i="23"/>
  <c r="I589" i="23"/>
  <c r="I588" i="23"/>
  <c r="I587" i="23"/>
  <c r="I586" i="23"/>
  <c r="I584" i="23"/>
  <c r="I583" i="23"/>
  <c r="I582" i="23"/>
  <c r="I578" i="23"/>
  <c r="I577" i="23"/>
  <c r="I575" i="23"/>
  <c r="I573" i="23"/>
  <c r="I572" i="23"/>
  <c r="I571" i="23"/>
  <c r="I565" i="23"/>
  <c r="I562" i="23"/>
  <c r="I560" i="23"/>
  <c r="I558" i="23"/>
  <c r="I557" i="23"/>
  <c r="I556" i="23"/>
  <c r="I555" i="23"/>
  <c r="I554" i="23"/>
  <c r="I553" i="23"/>
  <c r="I552" i="23"/>
  <c r="I547" i="23"/>
  <c r="I546" i="23"/>
  <c r="I545" i="23"/>
  <c r="I544" i="23"/>
  <c r="I542" i="23"/>
  <c r="I541" i="23"/>
  <c r="I540" i="23"/>
  <c r="I539" i="23"/>
  <c r="I538" i="23"/>
  <c r="I537" i="23"/>
  <c r="I536" i="23"/>
  <c r="I534" i="23"/>
  <c r="I533" i="23"/>
  <c r="I532" i="23"/>
  <c r="I531" i="23"/>
  <c r="I530" i="23"/>
  <c r="I528" i="23"/>
  <c r="I527" i="23"/>
  <c r="I524" i="23"/>
  <c r="I523" i="23"/>
  <c r="I521" i="23"/>
  <c r="I520" i="23"/>
  <c r="I518" i="23"/>
  <c r="I517" i="23"/>
  <c r="I515" i="23"/>
  <c r="I514" i="23"/>
  <c r="I513" i="23"/>
  <c r="I512" i="23"/>
  <c r="I511" i="23"/>
  <c r="I509" i="23"/>
  <c r="I508" i="23"/>
  <c r="I507" i="23"/>
  <c r="I505" i="23"/>
  <c r="I503" i="23"/>
  <c r="I502" i="23"/>
  <c r="I500" i="23"/>
  <c r="I497" i="23"/>
  <c r="I496" i="23"/>
  <c r="I495" i="23"/>
  <c r="I492" i="23"/>
  <c r="I491" i="23"/>
  <c r="I489" i="23"/>
  <c r="I488" i="23"/>
  <c r="I484" i="23"/>
  <c r="I481" i="23"/>
  <c r="I480" i="23"/>
  <c r="I479" i="23"/>
  <c r="I476" i="23"/>
  <c r="I475" i="23"/>
  <c r="I474" i="23"/>
  <c r="I473" i="23"/>
  <c r="I472" i="23"/>
  <c r="I470" i="23"/>
  <c r="I469" i="23"/>
  <c r="I468" i="23"/>
  <c r="I464" i="23"/>
  <c r="I461" i="23"/>
  <c r="I460" i="23"/>
  <c r="I459" i="23"/>
  <c r="I458" i="23"/>
  <c r="I456" i="23"/>
  <c r="I455" i="23"/>
  <c r="I452" i="23"/>
  <c r="I451" i="23"/>
  <c r="I450" i="23"/>
  <c r="I449" i="23"/>
  <c r="I447" i="23"/>
  <c r="I446" i="23"/>
  <c r="I444" i="23"/>
  <c r="I440" i="23"/>
  <c r="I437" i="23"/>
  <c r="I436" i="23"/>
  <c r="I434" i="23"/>
  <c r="I433" i="23"/>
  <c r="I432" i="23"/>
  <c r="I430" i="23"/>
  <c r="I429" i="23"/>
  <c r="I428" i="23"/>
  <c r="I426" i="23"/>
  <c r="I424" i="23"/>
  <c r="I423" i="23"/>
  <c r="I422" i="23"/>
  <c r="I420" i="23"/>
  <c r="I419" i="23"/>
  <c r="I416" i="23"/>
  <c r="I414" i="23"/>
  <c r="I412" i="23"/>
  <c r="I411" i="23"/>
  <c r="I410" i="23"/>
  <c r="I408" i="23"/>
  <c r="I407" i="23"/>
  <c r="I406" i="23"/>
  <c r="I405" i="23"/>
  <c r="I403" i="23"/>
  <c r="I402" i="23"/>
  <c r="I401" i="23"/>
  <c r="I398" i="23"/>
  <c r="I394" i="23"/>
  <c r="I393" i="23"/>
  <c r="I392" i="23"/>
  <c r="I391" i="23"/>
  <c r="I390" i="23"/>
  <c r="I389" i="23"/>
  <c r="I388" i="23"/>
  <c r="I387" i="23"/>
  <c r="I386" i="23"/>
  <c r="I385" i="23"/>
  <c r="I384" i="23"/>
  <c r="I381" i="23"/>
  <c r="I380" i="23"/>
  <c r="I379" i="23"/>
  <c r="I378" i="23"/>
  <c r="I377" i="23"/>
  <c r="I375" i="23"/>
  <c r="I374" i="23"/>
  <c r="I373" i="23"/>
  <c r="I371" i="23"/>
  <c r="I370" i="23"/>
  <c r="I368" i="23"/>
  <c r="I367" i="23"/>
  <c r="I365" i="23"/>
  <c r="I364" i="23"/>
  <c r="I363" i="23"/>
  <c r="I362" i="23"/>
  <c r="I361" i="23"/>
  <c r="I359" i="23"/>
  <c r="I358" i="23"/>
  <c r="I357" i="23"/>
  <c r="I356" i="23"/>
  <c r="I355" i="23"/>
  <c r="I353" i="23"/>
  <c r="I351" i="23"/>
  <c r="I350" i="23"/>
  <c r="I349" i="23"/>
  <c r="I347" i="23"/>
  <c r="I346" i="23"/>
  <c r="I344" i="23"/>
  <c r="I343" i="23"/>
  <c r="I341" i="23"/>
  <c r="I339" i="23"/>
  <c r="I338" i="23"/>
  <c r="I337" i="23"/>
  <c r="I336" i="23"/>
  <c r="I335" i="23"/>
  <c r="I333" i="23"/>
  <c r="I332" i="23"/>
  <c r="I330" i="23"/>
  <c r="I325" i="23"/>
  <c r="I324" i="23"/>
  <c r="I322" i="23"/>
  <c r="I321" i="23"/>
  <c r="I318" i="23"/>
  <c r="I317" i="23"/>
  <c r="I315" i="23"/>
  <c r="I314" i="23"/>
  <c r="I313" i="23"/>
  <c r="I312" i="23"/>
  <c r="I309" i="23"/>
  <c r="I308" i="23"/>
  <c r="I307" i="23"/>
  <c r="I306" i="23"/>
  <c r="I303" i="23"/>
  <c r="I302" i="23"/>
  <c r="I301" i="23"/>
  <c r="I300" i="23"/>
  <c r="I298" i="23"/>
  <c r="I297" i="23"/>
  <c r="I292" i="23"/>
  <c r="I291" i="23"/>
  <c r="I289" i="23"/>
  <c r="I288" i="23"/>
  <c r="I286" i="23"/>
  <c r="I285" i="23"/>
  <c r="I284" i="23"/>
  <c r="I282" i="23"/>
  <c r="I279" i="23"/>
  <c r="I276" i="23"/>
  <c r="I275" i="23"/>
  <c r="I274" i="23"/>
  <c r="I272" i="23"/>
  <c r="I271" i="23"/>
  <c r="I270" i="23"/>
  <c r="I266" i="23"/>
  <c r="I265" i="23"/>
  <c r="I264" i="23"/>
  <c r="I262" i="23"/>
  <c r="I261" i="23"/>
  <c r="I259" i="23"/>
  <c r="I258" i="23"/>
  <c r="I257" i="23"/>
  <c r="I256" i="23"/>
  <c r="I254" i="23"/>
  <c r="I253" i="23"/>
  <c r="I252" i="23"/>
  <c r="I251" i="23"/>
  <c r="I250" i="23"/>
  <c r="I249" i="23"/>
  <c r="I248" i="23"/>
  <c r="I247" i="23"/>
  <c r="I246" i="23"/>
  <c r="I244" i="23"/>
  <c r="I243" i="23"/>
  <c r="I242" i="23"/>
  <c r="I240" i="23"/>
  <c r="I239" i="23"/>
  <c r="I238" i="23"/>
  <c r="I237" i="23"/>
  <c r="I235" i="23"/>
  <c r="I232" i="23"/>
  <c r="I231" i="23"/>
  <c r="I228" i="23"/>
  <c r="I227" i="23"/>
  <c r="I226" i="23"/>
  <c r="I225" i="23"/>
  <c r="I222" i="23"/>
  <c r="I221" i="23"/>
  <c r="I219" i="23"/>
  <c r="I218" i="23"/>
  <c r="I217" i="23"/>
  <c r="I216" i="23"/>
  <c r="I215" i="23"/>
  <c r="I213" i="23"/>
  <c r="G3" i="32"/>
  <c r="I210" i="23" s="1"/>
  <c r="I207" i="23"/>
  <c r="I206" i="23"/>
  <c r="I205" i="23"/>
  <c r="I204" i="23"/>
  <c r="I203" i="23"/>
  <c r="I202" i="23"/>
  <c r="I201" i="23"/>
  <c r="I199" i="23"/>
  <c r="I198" i="23"/>
  <c r="I197" i="23"/>
  <c r="I196" i="23"/>
  <c r="I195" i="23"/>
  <c r="I194" i="23"/>
  <c r="I192" i="23"/>
  <c r="I191" i="23"/>
  <c r="I190" i="23"/>
  <c r="I189" i="23"/>
  <c r="I188" i="23"/>
  <c r="I187" i="23"/>
  <c r="I186" i="23"/>
  <c r="I183" i="23"/>
  <c r="I182" i="23"/>
  <c r="I181" i="23"/>
  <c r="I180" i="23"/>
  <c r="I178" i="23"/>
  <c r="I177" i="23"/>
  <c r="I176" i="23"/>
  <c r="I175" i="23"/>
  <c r="I174" i="23"/>
  <c r="I171" i="23"/>
  <c r="I170" i="23"/>
  <c r="I169" i="23"/>
  <c r="I168" i="23"/>
  <c r="I167" i="23"/>
  <c r="I165" i="23"/>
  <c r="I164" i="23"/>
  <c r="I163" i="23"/>
  <c r="I161" i="23"/>
  <c r="I160" i="23"/>
  <c r="I159" i="23"/>
  <c r="I157" i="23"/>
  <c r="I154" i="23"/>
  <c r="I153" i="23"/>
  <c r="I150" i="23"/>
  <c r="I148" i="23"/>
  <c r="I147" i="23"/>
  <c r="I146" i="23"/>
  <c r="I145" i="23"/>
  <c r="I144" i="23"/>
  <c r="I142" i="23"/>
  <c r="I141" i="23"/>
  <c r="I138" i="23"/>
  <c r="I136" i="23"/>
  <c r="I135" i="23"/>
  <c r="I132" i="23"/>
  <c r="I128" i="23"/>
  <c r="I127" i="23"/>
  <c r="I126" i="23"/>
  <c r="I122" i="23"/>
  <c r="I118" i="23"/>
  <c r="I116" i="23"/>
  <c r="I115" i="23"/>
  <c r="I113" i="23"/>
  <c r="I112" i="23"/>
  <c r="I110" i="23"/>
  <c r="I109" i="23"/>
  <c r="I108" i="23"/>
  <c r="I107" i="23"/>
  <c r="I106" i="23"/>
  <c r="I104" i="23"/>
  <c r="I102" i="23"/>
  <c r="I101" i="23"/>
  <c r="I100" i="23"/>
  <c r="I98" i="23"/>
  <c r="I97" i="23"/>
  <c r="I96" i="23"/>
  <c r="I95" i="23"/>
  <c r="I93" i="23"/>
  <c r="I92" i="23"/>
  <c r="I91" i="23"/>
  <c r="I90" i="23"/>
  <c r="I89" i="23"/>
  <c r="I88" i="23"/>
  <c r="I85" i="23"/>
  <c r="I84" i="23"/>
  <c r="I83" i="23"/>
  <c r="I80" i="23"/>
  <c r="I79" i="23"/>
  <c r="I78" i="23"/>
  <c r="I77" i="23"/>
  <c r="I74" i="23"/>
  <c r="I73" i="23"/>
  <c r="I71" i="23"/>
  <c r="I70" i="23"/>
  <c r="I67" i="23"/>
  <c r="I65" i="23"/>
  <c r="I59" i="23"/>
  <c r="I58" i="23"/>
  <c r="I57" i="23"/>
  <c r="I55" i="23"/>
  <c r="I54" i="23"/>
  <c r="I52" i="23"/>
  <c r="I48" i="23"/>
  <c r="I46" i="23"/>
  <c r="I45" i="23"/>
  <c r="I44" i="23"/>
  <c r="I42" i="23"/>
  <c r="I41" i="23"/>
  <c r="I40" i="23"/>
  <c r="I39" i="23"/>
  <c r="I38" i="23"/>
  <c r="I36" i="23"/>
  <c r="I35" i="23"/>
  <c r="I34" i="23"/>
  <c r="I33" i="23"/>
  <c r="I32" i="23"/>
  <c r="I30" i="23"/>
  <c r="I29" i="23"/>
  <c r="I27" i="23"/>
  <c r="I26" i="23"/>
  <c r="I25" i="23"/>
  <c r="I24" i="23"/>
  <c r="I23" i="23"/>
  <c r="I22" i="23"/>
  <c r="I21" i="23"/>
  <c r="I20" i="23"/>
  <c r="I18" i="23"/>
  <c r="I17" i="23"/>
  <c r="I15" i="23"/>
  <c r="I14" i="23"/>
  <c r="I13" i="23"/>
  <c r="I10" i="23"/>
  <c r="I9" i="23"/>
  <c r="I8" i="23"/>
  <c r="I7" i="23"/>
  <c r="I6" i="23"/>
  <c r="D117" i="14"/>
  <c r="F117" i="14" s="1"/>
  <c r="E117" i="14"/>
  <c r="D160" i="14"/>
  <c r="F160" i="14" s="1"/>
  <c r="E160" i="14"/>
  <c r="D33" i="14"/>
  <c r="F33" i="14" s="1"/>
  <c r="E33" i="14"/>
  <c r="D72" i="14"/>
  <c r="F72" i="14" s="1"/>
  <c r="E72" i="14"/>
  <c r="E118" i="14"/>
  <c r="E161" i="14"/>
  <c r="E49" i="14"/>
  <c r="E149" i="14"/>
  <c r="E128" i="14"/>
  <c r="E154" i="14"/>
  <c r="E150" i="14"/>
  <c r="E151" i="14"/>
  <c r="E152" i="14"/>
  <c r="E153" i="14"/>
  <c r="E155" i="14"/>
  <c r="E156" i="14"/>
  <c r="E157" i="14"/>
  <c r="E158" i="14"/>
  <c r="E159" i="14"/>
  <c r="D10" i="13"/>
  <c r="E69" i="14"/>
  <c r="E38" i="14"/>
  <c r="E92" i="14"/>
  <c r="E13" i="14"/>
  <c r="E148" i="14"/>
  <c r="E146" i="14"/>
  <c r="E116" i="14"/>
  <c r="E147" i="14"/>
  <c r="E129" i="14"/>
  <c r="E35" i="14"/>
  <c r="E138" i="14"/>
  <c r="E12" i="14"/>
  <c r="E127" i="14"/>
  <c r="E115" i="14"/>
  <c r="E80" i="14"/>
  <c r="E90" i="14"/>
  <c r="E67" i="14"/>
  <c r="E79" i="14"/>
  <c r="E137" i="14"/>
  <c r="E11" i="14"/>
  <c r="E10" i="14"/>
  <c r="E50" i="14"/>
  <c r="E78" i="14"/>
  <c r="E21" i="14"/>
  <c r="E48" i="14"/>
  <c r="E9" i="14"/>
  <c r="E68" i="14"/>
  <c r="E136" i="14"/>
  <c r="E37" i="14"/>
  <c r="E47" i="14"/>
  <c r="E91" i="14"/>
  <c r="E36" i="14"/>
  <c r="E145" i="14"/>
  <c r="E8" i="14"/>
  <c r="E20" i="14"/>
  <c r="E144" i="14"/>
  <c r="E66" i="14"/>
  <c r="E102" i="14"/>
  <c r="E59" i="14"/>
  <c r="E126" i="14"/>
  <c r="E135" i="14"/>
  <c r="E111" i="14"/>
  <c r="E29" i="14"/>
  <c r="E63" i="14"/>
  <c r="E44" i="14"/>
  <c r="E110" i="14"/>
  <c r="E5" i="14"/>
  <c r="E28" i="14"/>
  <c r="E27" i="14"/>
  <c r="E74" i="14"/>
  <c r="E41" i="14"/>
  <c r="E98" i="14"/>
  <c r="E25" i="14"/>
  <c r="E107" i="14"/>
  <c r="E55" i="14"/>
  <c r="E139" i="14"/>
  <c r="E143" i="14"/>
  <c r="E142" i="14"/>
  <c r="E141" i="14"/>
  <c r="E140" i="14"/>
  <c r="E123" i="14"/>
  <c r="E122" i="14"/>
  <c r="E125" i="14"/>
  <c r="E124" i="14"/>
  <c r="E121" i="14"/>
  <c r="E120" i="14"/>
  <c r="E119" i="14"/>
  <c r="D11" i="13"/>
  <c r="E134" i="14"/>
  <c r="E130" i="14"/>
  <c r="E131" i="14"/>
  <c r="E132" i="14"/>
  <c r="E133" i="14"/>
  <c r="D5" i="13"/>
  <c r="E93" i="14"/>
  <c r="E101" i="14"/>
  <c r="E100" i="14"/>
  <c r="E95" i="14"/>
  <c r="E94" i="14"/>
  <c r="E96" i="14"/>
  <c r="E97" i="14"/>
  <c r="E99" i="14"/>
  <c r="D12" i="13"/>
  <c r="E103" i="14"/>
  <c r="E114" i="14"/>
  <c r="E113" i="14"/>
  <c r="E112" i="14"/>
  <c r="E109" i="14"/>
  <c r="E106" i="14"/>
  <c r="E105" i="14"/>
  <c r="E104" i="14"/>
  <c r="E108" i="14"/>
  <c r="E54" i="14"/>
  <c r="E62" i="14"/>
  <c r="E60" i="14"/>
  <c r="E51" i="14"/>
  <c r="E65" i="14"/>
  <c r="E61" i="14"/>
  <c r="E64" i="14"/>
  <c r="D16" i="13"/>
  <c r="E58" i="14"/>
  <c r="E57" i="14"/>
  <c r="E56" i="14"/>
  <c r="E53" i="14"/>
  <c r="E52" i="14"/>
  <c r="E46" i="14"/>
  <c r="E45" i="14"/>
  <c r="E43" i="14"/>
  <c r="E42" i="14"/>
  <c r="E40" i="14"/>
  <c r="E39" i="14"/>
  <c r="E83" i="14"/>
  <c r="E82" i="14"/>
  <c r="E89" i="14"/>
  <c r="E88" i="14"/>
  <c r="E87" i="14"/>
  <c r="E86" i="14"/>
  <c r="E85" i="14"/>
  <c r="E84" i="14"/>
  <c r="E81" i="14"/>
  <c r="E73" i="14"/>
  <c r="E77" i="14"/>
  <c r="E76" i="14"/>
  <c r="E75" i="14"/>
  <c r="E71" i="14"/>
  <c r="E70" i="14"/>
  <c r="E22" i="14"/>
  <c r="E34" i="14"/>
  <c r="E32" i="14"/>
  <c r="E31" i="14"/>
  <c r="E30" i="14"/>
  <c r="E26" i="14"/>
  <c r="E24" i="14"/>
  <c r="E23" i="14"/>
  <c r="E16" i="14"/>
  <c r="E19" i="14"/>
  <c r="E17" i="14"/>
  <c r="E14" i="14"/>
  <c r="E18" i="14"/>
  <c r="E15" i="14"/>
  <c r="E6" i="14"/>
  <c r="E3" i="14"/>
  <c r="E4" i="14"/>
  <c r="E7" i="14"/>
  <c r="D3" i="13"/>
  <c r="L70" i="26"/>
  <c r="D70" i="26" s="1"/>
  <c r="M70" i="26"/>
  <c r="E70" i="26" s="1"/>
  <c r="E146" i="26"/>
  <c r="E145" i="26"/>
  <c r="E144" i="26"/>
  <c r="E143" i="26"/>
  <c r="E142" i="26"/>
  <c r="E141" i="26"/>
  <c r="E140" i="26"/>
  <c r="E139" i="26"/>
  <c r="E138" i="26"/>
  <c r="E137" i="26"/>
  <c r="E136" i="26"/>
  <c r="E135" i="26"/>
  <c r="E134" i="26"/>
  <c r="E133" i="26"/>
  <c r="E132" i="26"/>
  <c r="E131" i="26"/>
  <c r="E130" i="26"/>
  <c r="E129" i="26"/>
  <c r="E128" i="26"/>
  <c r="E127" i="26"/>
  <c r="E126" i="26"/>
  <c r="E125" i="26"/>
  <c r="E124" i="26"/>
  <c r="E123" i="26"/>
  <c r="E122" i="26"/>
  <c r="E121" i="26"/>
  <c r="E120" i="26"/>
  <c r="E119" i="26"/>
  <c r="E118" i="26"/>
  <c r="E117" i="26"/>
  <c r="E116" i="26"/>
  <c r="E115" i="26"/>
  <c r="E114" i="26"/>
  <c r="E113" i="26"/>
  <c r="E112" i="26"/>
  <c r="E111" i="26"/>
  <c r="E110" i="26"/>
  <c r="E109" i="26"/>
  <c r="E108" i="26"/>
  <c r="E107" i="26"/>
  <c r="E106" i="26"/>
  <c r="E105" i="26"/>
  <c r="E104" i="26"/>
  <c r="E103" i="26"/>
  <c r="E102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E86" i="26"/>
  <c r="E85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6" i="26"/>
  <c r="E45" i="26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E6" i="26"/>
  <c r="E5" i="26"/>
  <c r="E4" i="26"/>
  <c r="E3" i="26"/>
  <c r="E2" i="23"/>
  <c r="E3" i="23"/>
  <c r="D60" i="14"/>
  <c r="F60" i="14" s="1"/>
  <c r="D61" i="14"/>
  <c r="F61" i="14" s="1"/>
  <c r="D62" i="14"/>
  <c r="D63" i="14"/>
  <c r="F63" i="14" s="1"/>
  <c r="D64" i="14"/>
  <c r="F64" i="14" s="1"/>
  <c r="D65" i="14"/>
  <c r="F65" i="14" s="1"/>
  <c r="D66" i="14"/>
  <c r="F66" i="14" s="1"/>
  <c r="D67" i="14"/>
  <c r="F67" i="14" s="1"/>
  <c r="D68" i="14"/>
  <c r="F68" i="14" s="1"/>
  <c r="D69" i="14"/>
  <c r="F69" i="14" s="1"/>
  <c r="D81" i="14"/>
  <c r="F81" i="14" s="1"/>
  <c r="D82" i="14"/>
  <c r="F82" i="14" s="1"/>
  <c r="D83" i="14"/>
  <c r="F83" i="14" s="1"/>
  <c r="D84" i="14"/>
  <c r="F84" i="14" s="1"/>
  <c r="D85" i="14"/>
  <c r="F85" i="14" s="1"/>
  <c r="D86" i="14"/>
  <c r="F86" i="14" s="1"/>
  <c r="D87" i="14"/>
  <c r="F87" i="14" s="1"/>
  <c r="D88" i="14"/>
  <c r="D89" i="14"/>
  <c r="F89" i="14" s="1"/>
  <c r="D90" i="14"/>
  <c r="F90" i="14" s="1"/>
  <c r="D91" i="14"/>
  <c r="D92" i="14"/>
  <c r="D22" i="14"/>
  <c r="F22" i="14" s="1"/>
  <c r="D23" i="14"/>
  <c r="F23" i="14" s="1"/>
  <c r="D24" i="14"/>
  <c r="F24" i="14" s="1"/>
  <c r="D25" i="14"/>
  <c r="D26" i="14"/>
  <c r="D27" i="14"/>
  <c r="D28" i="14"/>
  <c r="F28" i="14" s="1"/>
  <c r="D29" i="14"/>
  <c r="F29" i="14" s="1"/>
  <c r="D30" i="14"/>
  <c r="F30" i="14" s="1"/>
  <c r="D31" i="14"/>
  <c r="F31" i="14" s="1"/>
  <c r="D32" i="14"/>
  <c r="F32" i="14" s="1"/>
  <c r="D34" i="14"/>
  <c r="F34" i="14" s="1"/>
  <c r="D35" i="14"/>
  <c r="D36" i="14"/>
  <c r="D37" i="14"/>
  <c r="F37" i="14" s="1"/>
  <c r="D38" i="14"/>
  <c r="F38" i="14" s="1"/>
  <c r="D103" i="14"/>
  <c r="C6" i="15" s="1"/>
  <c r="D104" i="14"/>
  <c r="F104" i="14" s="1"/>
  <c r="D105" i="14"/>
  <c r="F105" i="14" s="1"/>
  <c r="D106" i="14"/>
  <c r="F106" i="14" s="1"/>
  <c r="D107" i="14"/>
  <c r="F107" i="14" s="1"/>
  <c r="D108" i="14"/>
  <c r="D109" i="14"/>
  <c r="F109" i="14" s="1"/>
  <c r="D110" i="14"/>
  <c r="F110" i="14" s="1"/>
  <c r="D111" i="14"/>
  <c r="F111" i="14" s="1"/>
  <c r="D112" i="14"/>
  <c r="F112" i="14" s="1"/>
  <c r="D113" i="14"/>
  <c r="F113" i="14" s="1"/>
  <c r="D114" i="14"/>
  <c r="D115" i="14"/>
  <c r="F115" i="14" s="1"/>
  <c r="D116" i="14"/>
  <c r="F116" i="14" s="1"/>
  <c r="D118" i="14"/>
  <c r="F118" i="14" s="1"/>
  <c r="D93" i="14"/>
  <c r="F93" i="14" s="1"/>
  <c r="D94" i="14"/>
  <c r="F94" i="14" s="1"/>
  <c r="D95" i="14"/>
  <c r="F95" i="14" s="1"/>
  <c r="D96" i="14"/>
  <c r="F96" i="14" s="1"/>
  <c r="D97" i="14"/>
  <c r="F97" i="14" s="1"/>
  <c r="D98" i="14"/>
  <c r="F98" i="14" s="1"/>
  <c r="D99" i="14"/>
  <c r="D100" i="14"/>
  <c r="D101" i="14"/>
  <c r="F101" i="14" s="1"/>
  <c r="D102" i="14"/>
  <c r="F102" i="14" s="1"/>
  <c r="D119" i="14"/>
  <c r="F119" i="14" s="1"/>
  <c r="D120" i="14"/>
  <c r="F120" i="14" s="1"/>
  <c r="D121" i="14"/>
  <c r="F121" i="14" s="1"/>
  <c r="D122" i="14"/>
  <c r="F122" i="14" s="1"/>
  <c r="D123" i="14"/>
  <c r="C44" i="15" s="1"/>
  <c r="D124" i="14"/>
  <c r="C68" i="15" s="1"/>
  <c r="D125" i="14"/>
  <c r="F125" i="14" s="1"/>
  <c r="D126" i="14"/>
  <c r="F126" i="14" s="1"/>
  <c r="D127" i="14"/>
  <c r="F127" i="14" s="1"/>
  <c r="D128" i="14"/>
  <c r="F128" i="14" s="1"/>
  <c r="D129" i="14"/>
  <c r="F129" i="14" s="1"/>
  <c r="D150" i="14"/>
  <c r="F150" i="14" s="1"/>
  <c r="D151" i="14"/>
  <c r="F151" i="14" s="1"/>
  <c r="D152" i="14"/>
  <c r="F152" i="14" s="1"/>
  <c r="D153" i="14"/>
  <c r="F153" i="14" s="1"/>
  <c r="D154" i="14"/>
  <c r="F154" i="14" s="1"/>
  <c r="D155" i="14"/>
  <c r="D156" i="14"/>
  <c r="F156" i="14" s="1"/>
  <c r="D157" i="14"/>
  <c r="F157" i="14" s="1"/>
  <c r="D158" i="14"/>
  <c r="F158" i="14" s="1"/>
  <c r="D159" i="14"/>
  <c r="D161" i="14"/>
  <c r="F161" i="14" s="1"/>
  <c r="D70" i="14"/>
  <c r="C9" i="15" s="1"/>
  <c r="D71" i="14"/>
  <c r="C13" i="15" s="1"/>
  <c r="D73" i="14"/>
  <c r="F73" i="14" s="1"/>
  <c r="D74" i="14"/>
  <c r="D75" i="14"/>
  <c r="F75" i="14" s="1"/>
  <c r="D76" i="14"/>
  <c r="F76" i="14" s="1"/>
  <c r="D77" i="14"/>
  <c r="D78" i="14"/>
  <c r="F78" i="14" s="1"/>
  <c r="D79" i="14"/>
  <c r="D80" i="14"/>
  <c r="F80" i="14" s="1"/>
  <c r="D51" i="14"/>
  <c r="C8" i="15" s="1"/>
  <c r="D52" i="14"/>
  <c r="D53" i="14"/>
  <c r="F53" i="14" s="1"/>
  <c r="D54" i="14"/>
  <c r="F54" i="14" s="1"/>
  <c r="D55" i="14"/>
  <c r="D56" i="14"/>
  <c r="D57" i="14"/>
  <c r="D58" i="14"/>
  <c r="D59" i="14"/>
  <c r="F59" i="14" s="1"/>
  <c r="D39" i="14"/>
  <c r="F39" i="14" s="1"/>
  <c r="D40" i="14"/>
  <c r="F40" i="14" s="1"/>
  <c r="D41" i="14"/>
  <c r="D42" i="14"/>
  <c r="F42" i="14" s="1"/>
  <c r="D43" i="14"/>
  <c r="F43" i="14" s="1"/>
  <c r="D44" i="14"/>
  <c r="F44" i="14" s="1"/>
  <c r="D45" i="14"/>
  <c r="F45" i="14" s="1"/>
  <c r="D46" i="14"/>
  <c r="F46" i="14" s="1"/>
  <c r="D47" i="14"/>
  <c r="F47" i="14" s="1"/>
  <c r="D48" i="14"/>
  <c r="F48" i="14" s="1"/>
  <c r="D49" i="14"/>
  <c r="F49" i="14" s="1"/>
  <c r="D50" i="14"/>
  <c r="F50" i="14" s="1"/>
  <c r="D139" i="14"/>
  <c r="C20" i="15" s="1"/>
  <c r="D140" i="14"/>
  <c r="D141" i="14"/>
  <c r="D142" i="14"/>
  <c r="F142" i="14" s="1"/>
  <c r="D143" i="14"/>
  <c r="F143" i="14" s="1"/>
  <c r="D144" i="14"/>
  <c r="D145" i="14"/>
  <c r="F145" i="14" s="1"/>
  <c r="D146" i="14"/>
  <c r="F146" i="14" s="1"/>
  <c r="D147" i="14"/>
  <c r="D148" i="14"/>
  <c r="F148" i="14" s="1"/>
  <c r="D149" i="14"/>
  <c r="F149" i="14" s="1"/>
  <c r="D130" i="14"/>
  <c r="F130" i="14" s="1"/>
  <c r="D131" i="14"/>
  <c r="D132" i="14"/>
  <c r="D133" i="14"/>
  <c r="F133" i="14" s="1"/>
  <c r="D134" i="14"/>
  <c r="D135" i="14"/>
  <c r="D136" i="14"/>
  <c r="F136" i="14" s="1"/>
  <c r="D137" i="14"/>
  <c r="F137" i="14" s="1"/>
  <c r="D138" i="14"/>
  <c r="F138" i="14" s="1"/>
  <c r="D14" i="14"/>
  <c r="F14" i="14" s="1"/>
  <c r="D15" i="14"/>
  <c r="C33" i="15" s="1"/>
  <c r="D16" i="14"/>
  <c r="F16" i="14" s="1"/>
  <c r="D17" i="14"/>
  <c r="F17" i="14" s="1"/>
  <c r="D18" i="14"/>
  <c r="D19" i="14"/>
  <c r="D20" i="14"/>
  <c r="F20" i="14" s="1"/>
  <c r="D21" i="14"/>
  <c r="F21" i="14" s="1"/>
  <c r="D3" i="14"/>
  <c r="F3" i="14" s="1"/>
  <c r="D4" i="14"/>
  <c r="D5" i="14"/>
  <c r="D6" i="14"/>
  <c r="C82" i="15" s="1"/>
  <c r="D7" i="14"/>
  <c r="D8" i="14"/>
  <c r="F8" i="14" s="1"/>
  <c r="D9" i="14"/>
  <c r="F9" i="14" s="1"/>
  <c r="D10" i="14"/>
  <c r="F10" i="14" s="1"/>
  <c r="D11" i="14"/>
  <c r="D12" i="14"/>
  <c r="F12" i="14" s="1"/>
  <c r="D13" i="14"/>
  <c r="F13" i="14" s="1"/>
  <c r="D4" i="13"/>
  <c r="D39" i="30"/>
  <c r="E39" i="30"/>
  <c r="D38" i="30"/>
  <c r="E38" i="30"/>
  <c r="D35" i="30"/>
  <c r="E35" i="30"/>
  <c r="D34" i="30"/>
  <c r="E34" i="30"/>
  <c r="D31" i="30"/>
  <c r="E31" i="30"/>
  <c r="D30" i="30"/>
  <c r="E30" i="30"/>
  <c r="D25" i="30"/>
  <c r="E25" i="30"/>
  <c r="D24" i="30"/>
  <c r="F24" i="30" s="1"/>
  <c r="E24" i="30"/>
  <c r="D21" i="30"/>
  <c r="F21" i="30" s="1"/>
  <c r="E21" i="30"/>
  <c r="D20" i="30"/>
  <c r="E20" i="30"/>
  <c r="D17" i="30"/>
  <c r="E17" i="30"/>
  <c r="D16" i="30"/>
  <c r="E16" i="30"/>
  <c r="D146" i="26"/>
  <c r="F146" i="26" s="1"/>
  <c r="D145" i="26"/>
  <c r="D142" i="26"/>
  <c r="D141" i="26"/>
  <c r="F141" i="26" s="1"/>
  <c r="D138" i="26"/>
  <c r="H7" i="17" s="1"/>
  <c r="D137" i="26"/>
  <c r="F137" i="26" s="1"/>
  <c r="D134" i="26"/>
  <c r="F134" i="26" s="1"/>
  <c r="D133" i="26"/>
  <c r="D130" i="26"/>
  <c r="D129" i="26"/>
  <c r="D126" i="26"/>
  <c r="F126" i="26" s="1"/>
  <c r="D125" i="26"/>
  <c r="D122" i="26"/>
  <c r="F122" i="26" s="1"/>
  <c r="D121" i="26"/>
  <c r="F121" i="26" s="1"/>
  <c r="D118" i="26"/>
  <c r="D117" i="26"/>
  <c r="F117" i="26" s="1"/>
  <c r="D114" i="26"/>
  <c r="F114" i="26" s="1"/>
  <c r="D113" i="26"/>
  <c r="H15" i="17" s="1"/>
  <c r="D110" i="26"/>
  <c r="F110" i="26" s="1"/>
  <c r="D109" i="26"/>
  <c r="D106" i="26"/>
  <c r="F106" i="26" s="1"/>
  <c r="D105" i="26"/>
  <c r="H152" i="17" s="1"/>
  <c r="B3" i="23"/>
  <c r="C21" i="9"/>
  <c r="B2" i="23"/>
  <c r="D21" i="9"/>
  <c r="D17" i="9"/>
  <c r="E23" i="30"/>
  <c r="D23" i="30"/>
  <c r="F23" i="30" s="1"/>
  <c r="E22" i="30"/>
  <c r="D22" i="30"/>
  <c r="D68" i="26"/>
  <c r="H137" i="17" s="1"/>
  <c r="D103" i="26"/>
  <c r="F103" i="26" s="1"/>
  <c r="D104" i="26"/>
  <c r="D9" i="31"/>
  <c r="D7" i="31"/>
  <c r="D6" i="31"/>
  <c r="D4" i="31"/>
  <c r="D3" i="31"/>
  <c r="K2" i="23"/>
  <c r="B1" i="17"/>
  <c r="D42" i="26"/>
  <c r="D46" i="26"/>
  <c r="D111" i="26"/>
  <c r="F111" i="26" s="1"/>
  <c r="D112" i="26"/>
  <c r="F112" i="26" s="1"/>
  <c r="D9" i="26"/>
  <c r="H102" i="17" s="1"/>
  <c r="G1" i="17"/>
  <c r="D41" i="30"/>
  <c r="D40" i="30"/>
  <c r="D26" i="30"/>
  <c r="D37" i="30"/>
  <c r="D19" i="30"/>
  <c r="D18" i="30"/>
  <c r="D13" i="30"/>
  <c r="D11" i="30"/>
  <c r="D15" i="30"/>
  <c r="D32" i="30"/>
  <c r="D14" i="30"/>
  <c r="D12" i="30"/>
  <c r="D33" i="30"/>
  <c r="D27" i="30"/>
  <c r="E27" i="30"/>
  <c r="D10" i="30"/>
  <c r="D4" i="26"/>
  <c r="D3" i="26"/>
  <c r="I15" i="9"/>
  <c r="J15" i="9" s="1"/>
  <c r="I14" i="9"/>
  <c r="J14" i="9" s="1"/>
  <c r="I13" i="9"/>
  <c r="J13" i="9" s="1"/>
  <c r="I12" i="9"/>
  <c r="J12" i="9" s="1"/>
  <c r="I11" i="9"/>
  <c r="J11" i="9" s="1"/>
  <c r="I10" i="9"/>
  <c r="J10" i="9" s="1"/>
  <c r="I9" i="9"/>
  <c r="J9" i="9" s="1"/>
  <c r="I8" i="9"/>
  <c r="J8" i="9" s="1"/>
  <c r="I7" i="9"/>
  <c r="J7" i="9" s="1"/>
  <c r="I6" i="9"/>
  <c r="J6" i="9" s="1"/>
  <c r="I5" i="9"/>
  <c r="J5" i="9" s="1"/>
  <c r="I4" i="9"/>
  <c r="J4" i="9" s="1"/>
  <c r="C6" i="31"/>
  <c r="E6" i="31" s="1"/>
  <c r="C5" i="31"/>
  <c r="E5" i="31" s="1"/>
  <c r="D5" i="31"/>
  <c r="C9" i="31"/>
  <c r="C7" i="31"/>
  <c r="E7" i="31" s="1"/>
  <c r="C8" i="31"/>
  <c r="C4" i="31"/>
  <c r="C3" i="31"/>
  <c r="Q1" i="17"/>
  <c r="D56" i="26"/>
  <c r="F56" i="26" s="1"/>
  <c r="E41" i="30"/>
  <c r="E40" i="30"/>
  <c r="E37" i="30"/>
  <c r="E36" i="30"/>
  <c r="E33" i="30"/>
  <c r="E32" i="30"/>
  <c r="E26" i="30"/>
  <c r="E19" i="30"/>
  <c r="E18" i="30"/>
  <c r="E15" i="30"/>
  <c r="E14" i="30"/>
  <c r="E12" i="30"/>
  <c r="E11" i="30"/>
  <c r="E10" i="30"/>
  <c r="B1" i="15"/>
  <c r="C16" i="9" s="1"/>
  <c r="E16" i="9" s="1"/>
  <c r="D87" i="26"/>
  <c r="F87" i="26" s="1"/>
  <c r="D18" i="9"/>
  <c r="D143" i="26"/>
  <c r="D144" i="26"/>
  <c r="D102" i="26"/>
  <c r="D140" i="26"/>
  <c r="H85" i="17" s="1"/>
  <c r="D139" i="26"/>
  <c r="F139" i="26" s="1"/>
  <c r="D136" i="26"/>
  <c r="F136" i="26" s="1"/>
  <c r="D135" i="26"/>
  <c r="F135" i="26" s="1"/>
  <c r="D132" i="26"/>
  <c r="D128" i="26"/>
  <c r="F128" i="26" s="1"/>
  <c r="D131" i="26"/>
  <c r="D127" i="26"/>
  <c r="D124" i="26"/>
  <c r="H125" i="17" s="1"/>
  <c r="D123" i="26"/>
  <c r="D120" i="26"/>
  <c r="D77" i="26"/>
  <c r="F77" i="26" s="1"/>
  <c r="D21" i="26"/>
  <c r="F21" i="26" s="1"/>
  <c r="D119" i="26"/>
  <c r="F119" i="26" s="1"/>
  <c r="D116" i="26"/>
  <c r="H155" i="17" s="1"/>
  <c r="D115" i="26"/>
  <c r="D108" i="26"/>
  <c r="D107" i="26"/>
  <c r="F107" i="26" s="1"/>
  <c r="D101" i="26"/>
  <c r="H52" i="17" s="1"/>
  <c r="D100" i="26"/>
  <c r="H5" i="17" s="1"/>
  <c r="D99" i="26"/>
  <c r="F99" i="26" s="1"/>
  <c r="D98" i="26"/>
  <c r="F98" i="26" s="1"/>
  <c r="D97" i="26"/>
  <c r="F97" i="26" s="1"/>
  <c r="D96" i="26"/>
  <c r="D95" i="26"/>
  <c r="F95" i="26" s="1"/>
  <c r="D94" i="26"/>
  <c r="H59" i="17" s="1"/>
  <c r="D93" i="26"/>
  <c r="D92" i="26"/>
  <c r="D91" i="26"/>
  <c r="F91" i="26" s="1"/>
  <c r="D90" i="26"/>
  <c r="F90" i="26" s="1"/>
  <c r="D89" i="26"/>
  <c r="F89" i="26" s="1"/>
  <c r="D88" i="26"/>
  <c r="F88" i="26" s="1"/>
  <c r="D86" i="26"/>
  <c r="F86" i="26" s="1"/>
  <c r="D85" i="26"/>
  <c r="H104" i="17" s="1"/>
  <c r="D84" i="26"/>
  <c r="D83" i="26"/>
  <c r="F83" i="26" s="1"/>
  <c r="D82" i="26"/>
  <c r="F82" i="26" s="1"/>
  <c r="D81" i="26"/>
  <c r="D80" i="26"/>
  <c r="F80" i="26" s="1"/>
  <c r="D75" i="26"/>
  <c r="F75" i="26" s="1"/>
  <c r="D50" i="26"/>
  <c r="D79" i="26"/>
  <c r="H81" i="17" s="1"/>
  <c r="D74" i="26"/>
  <c r="F74" i="26" s="1"/>
  <c r="D78" i="26"/>
  <c r="D76" i="26"/>
  <c r="D73" i="26"/>
  <c r="H105" i="17" s="1"/>
  <c r="D72" i="26"/>
  <c r="D71" i="26"/>
  <c r="F71" i="26" s="1"/>
  <c r="D16" i="26"/>
  <c r="F16" i="26" s="1"/>
  <c r="D69" i="26"/>
  <c r="F69" i="26" s="1"/>
  <c r="D67" i="26"/>
  <c r="H113" i="17" s="1"/>
  <c r="D66" i="26"/>
  <c r="D65" i="26"/>
  <c r="F65" i="26" s="1"/>
  <c r="D58" i="26"/>
  <c r="F58" i="26" s="1"/>
  <c r="D64" i="26"/>
  <c r="D63" i="26"/>
  <c r="F63" i="26" s="1"/>
  <c r="D62" i="26"/>
  <c r="H99" i="17" s="1"/>
  <c r="D61" i="26"/>
  <c r="H9" i="17" s="1"/>
  <c r="D60" i="26"/>
  <c r="D59" i="26"/>
  <c r="D57" i="26"/>
  <c r="H58" i="17" s="1"/>
  <c r="D47" i="26"/>
  <c r="H89" i="17" s="1"/>
  <c r="D55" i="26"/>
  <c r="H20" i="17" s="1"/>
  <c r="D54" i="26"/>
  <c r="F54" i="26" s="1"/>
  <c r="D53" i="26"/>
  <c r="F53" i="26" s="1"/>
  <c r="D52" i="26"/>
  <c r="H75" i="17" s="1"/>
  <c r="D51" i="26"/>
  <c r="F51" i="26" s="1"/>
  <c r="D32" i="26"/>
  <c r="D49" i="26"/>
  <c r="F49" i="26" s="1"/>
  <c r="D48" i="26"/>
  <c r="F48" i="26" s="1"/>
  <c r="D43" i="26"/>
  <c r="H54" i="17" s="1"/>
  <c r="D45" i="26"/>
  <c r="F45" i="26" s="1"/>
  <c r="D41" i="26"/>
  <c r="D44" i="26"/>
  <c r="H28" i="17" s="1"/>
  <c r="D40" i="26"/>
  <c r="D39" i="26"/>
  <c r="D38" i="26"/>
  <c r="F38" i="26" s="1"/>
  <c r="D37" i="26"/>
  <c r="D36" i="26"/>
  <c r="F36" i="26" s="1"/>
  <c r="D35" i="26"/>
  <c r="H44" i="17" s="1"/>
  <c r="D34" i="26"/>
  <c r="H88" i="17" s="1"/>
  <c r="D33" i="26"/>
  <c r="F33" i="26" s="1"/>
  <c r="D31" i="26"/>
  <c r="F31" i="26" s="1"/>
  <c r="D30" i="26"/>
  <c r="D29" i="26"/>
  <c r="F29" i="26" s="1"/>
  <c r="D28" i="26"/>
  <c r="D27" i="26"/>
  <c r="H64" i="17" s="1"/>
  <c r="D26" i="26"/>
  <c r="F26" i="26" s="1"/>
  <c r="D24" i="26"/>
  <c r="D25" i="26"/>
  <c r="F25" i="26" s="1"/>
  <c r="D23" i="26"/>
  <c r="H130" i="17" s="1"/>
  <c r="D22" i="26"/>
  <c r="F22" i="26" s="1"/>
  <c r="D20" i="26"/>
  <c r="H154" i="17" s="1"/>
  <c r="D19" i="26"/>
  <c r="D18" i="26"/>
  <c r="F18" i="26" s="1"/>
  <c r="D17" i="26"/>
  <c r="F17" i="26" s="1"/>
  <c r="D15" i="26"/>
  <c r="F15" i="26" s="1"/>
  <c r="D14" i="26"/>
  <c r="F14" i="26" s="1"/>
  <c r="D13" i="26"/>
  <c r="D12" i="26"/>
  <c r="H149" i="17" s="1"/>
  <c r="D11" i="26"/>
  <c r="H48" i="17" s="1"/>
  <c r="D10" i="26"/>
  <c r="F10" i="26" s="1"/>
  <c r="D8" i="26"/>
  <c r="D7" i="26"/>
  <c r="F7" i="26" s="1"/>
  <c r="D6" i="26"/>
  <c r="D5" i="26"/>
  <c r="H60" i="17" s="1"/>
  <c r="D15" i="9"/>
  <c r="C15" i="9"/>
  <c r="H2" i="23"/>
  <c r="C14" i="9"/>
  <c r="C13" i="9"/>
  <c r="E13" i="9" s="1"/>
  <c r="D13" i="9"/>
  <c r="C12" i="9"/>
  <c r="E12" i="9" s="1"/>
  <c r="D12" i="9"/>
  <c r="C11" i="9"/>
  <c r="E11" i="9" s="1"/>
  <c r="C10" i="9"/>
  <c r="D10" i="9"/>
  <c r="C9" i="9"/>
  <c r="E9" i="9" s="1"/>
  <c r="D9" i="9"/>
  <c r="C8" i="9"/>
  <c r="E8" i="9" s="1"/>
  <c r="D8" i="9"/>
  <c r="D7" i="9"/>
  <c r="C6" i="9"/>
  <c r="E6" i="9" s="1"/>
  <c r="D5" i="9"/>
  <c r="C4" i="9"/>
  <c r="E4" i="9" s="1"/>
  <c r="D4" i="9"/>
  <c r="C3" i="9"/>
  <c r="G147" i="14"/>
  <c r="D14" i="9"/>
  <c r="D11" i="9"/>
  <c r="D6" i="9"/>
  <c r="D3" i="9"/>
  <c r="D20" i="9" s="1"/>
  <c r="D14" i="13"/>
  <c r="D9" i="13"/>
  <c r="D15" i="13"/>
  <c r="D7" i="13"/>
  <c r="D8" i="13"/>
  <c r="D13" i="13"/>
  <c r="D6" i="13"/>
  <c r="D16" i="9"/>
  <c r="I1676" i="23"/>
  <c r="C142" i="15"/>
  <c r="H112" i="17"/>
  <c r="I559" i="23"/>
  <c r="I103" i="23"/>
  <c r="I139" i="23"/>
  <c r="I1357" i="23"/>
  <c r="I593" i="23"/>
  <c r="I767" i="23"/>
  <c r="I462" i="23"/>
  <c r="I1099" i="23"/>
  <c r="I1761" i="23"/>
  <c r="I1924" i="23"/>
  <c r="I1114" i="23"/>
  <c r="I684" i="23"/>
  <c r="I1497" i="23"/>
  <c r="I1174" i="23"/>
  <c r="I1226" i="23"/>
  <c r="I1398" i="23"/>
  <c r="I566" i="23"/>
  <c r="I1186" i="23"/>
  <c r="I1513" i="23"/>
  <c r="I1521" i="23"/>
  <c r="I241" i="23"/>
  <c r="I1194" i="23"/>
  <c r="I1789" i="23"/>
  <c r="I1848" i="23"/>
  <c r="I310" i="23"/>
  <c r="I855" i="23"/>
  <c r="I37" i="23"/>
  <c r="I1207" i="23"/>
  <c r="I51" i="23"/>
  <c r="I278" i="23"/>
  <c r="I299" i="23"/>
  <c r="I304" i="23"/>
  <c r="I331" i="23"/>
  <c r="I610" i="23"/>
  <c r="I758" i="23"/>
  <c r="I940" i="23"/>
  <c r="I1469" i="23"/>
  <c r="H90" i="17"/>
  <c r="I12" i="23"/>
  <c r="I129" i="23"/>
  <c r="I1344" i="23"/>
  <c r="H3" i="17"/>
  <c r="H120" i="17"/>
  <c r="C38" i="15" l="1"/>
  <c r="C536" i="17"/>
  <c r="C1310" i="17"/>
  <c r="C1517" i="17"/>
  <c r="C578" i="17"/>
  <c r="C339" i="17"/>
  <c r="C315" i="17"/>
  <c r="C914" i="17"/>
  <c r="C1515" i="17"/>
  <c r="C1314" i="17"/>
  <c r="C1578" i="17"/>
  <c r="C1562" i="17"/>
  <c r="C563" i="17"/>
  <c r="C1348" i="17"/>
  <c r="C53" i="17"/>
  <c r="C1554" i="17"/>
  <c r="C1569" i="17"/>
  <c r="C1553" i="17"/>
  <c r="C1544" i="17"/>
  <c r="C1322" i="17"/>
  <c r="C332" i="17"/>
  <c r="C150" i="17"/>
  <c r="C1495" i="17"/>
  <c r="C838" i="17"/>
  <c r="C1077" i="17"/>
  <c r="C1315" i="17"/>
  <c r="C1183" i="17"/>
  <c r="C176" i="17"/>
  <c r="C631" i="17"/>
  <c r="C734" i="17"/>
  <c r="C295" i="17"/>
  <c r="C436" i="17"/>
  <c r="C995" i="17"/>
  <c r="C1149" i="17"/>
  <c r="C987" i="17"/>
  <c r="C1379" i="17"/>
  <c r="C872" i="17"/>
  <c r="C1316" i="17"/>
  <c r="C1138" i="17"/>
  <c r="C76" i="17"/>
  <c r="C1451" i="17"/>
  <c r="C925" i="17"/>
  <c r="C975" i="17"/>
  <c r="C1479" i="17"/>
  <c r="C1566" i="17"/>
  <c r="C1214" i="17"/>
  <c r="C960" i="17"/>
  <c r="C939" i="17"/>
  <c r="C701" i="17"/>
  <c r="C1250" i="17"/>
  <c r="C1568" i="17"/>
  <c r="C1552" i="17"/>
  <c r="C1272" i="17"/>
  <c r="C794" i="17"/>
  <c r="C871" i="17"/>
  <c r="C621" i="17"/>
  <c r="C1572" i="17"/>
  <c r="C1088" i="17"/>
  <c r="C1425" i="17"/>
  <c r="C1176" i="17"/>
  <c r="C924" i="17"/>
  <c r="C837" i="17"/>
  <c r="C114" i="17"/>
  <c r="C1208" i="17"/>
  <c r="C1294" i="17"/>
  <c r="C699" i="17"/>
  <c r="C768" i="17"/>
  <c r="C674" i="17"/>
  <c r="C324" i="17"/>
  <c r="C1005" i="17"/>
  <c r="C923" i="17"/>
  <c r="C1277" i="17"/>
  <c r="C883" i="17"/>
  <c r="C1276" i="17"/>
  <c r="C254" i="17"/>
  <c r="C1213" i="17"/>
  <c r="C292" i="17"/>
  <c r="C858" i="17"/>
  <c r="C1381" i="17"/>
  <c r="C1466" i="17"/>
  <c r="C1423" i="17"/>
  <c r="C599" i="17"/>
  <c r="C751" i="17"/>
  <c r="C424" i="17"/>
  <c r="C1139" i="17"/>
  <c r="C180" i="17"/>
  <c r="C1490" i="17"/>
  <c r="C742" i="17"/>
  <c r="C1195" i="17"/>
  <c r="C1397" i="17"/>
  <c r="C782" i="17"/>
  <c r="C1361" i="17"/>
  <c r="C1504" i="17"/>
  <c r="C616" i="17"/>
  <c r="C556" i="17"/>
  <c r="C1447" i="17"/>
  <c r="C909" i="17"/>
  <c r="C894" i="17"/>
  <c r="C1372" i="17"/>
  <c r="C1496" i="17"/>
  <c r="C1477" i="17"/>
  <c r="C1305" i="17"/>
  <c r="C1444" i="17"/>
  <c r="C368" i="17"/>
  <c r="C1503" i="17"/>
  <c r="C1145" i="17"/>
  <c r="C1344" i="17"/>
  <c r="C1033" i="17"/>
  <c r="C1574" i="17"/>
  <c r="C966" i="17"/>
  <c r="C1441" i="17"/>
  <c r="C1414" i="17"/>
  <c r="C821" i="17"/>
  <c r="C1538" i="17"/>
  <c r="C1410" i="17"/>
  <c r="C1488" i="17"/>
  <c r="C1404" i="17"/>
  <c r="C825" i="17"/>
  <c r="C1343" i="17"/>
  <c r="C1426" i="17"/>
  <c r="C1443" i="17"/>
  <c r="C1016" i="17"/>
  <c r="C1377" i="17"/>
  <c r="C148" i="17"/>
  <c r="C1417" i="17"/>
  <c r="C799" i="17"/>
  <c r="C941" i="17"/>
  <c r="C1483" i="17"/>
  <c r="C1573" i="17"/>
  <c r="C641" i="17"/>
  <c r="C1493" i="17"/>
  <c r="C1525" i="17"/>
  <c r="C1532" i="17"/>
  <c r="C738" i="17"/>
  <c r="C1378" i="17"/>
  <c r="C611" i="17"/>
  <c r="C1494" i="17"/>
  <c r="C229" i="17"/>
  <c r="C1284" i="17"/>
  <c r="C1014" i="17"/>
  <c r="C1556" i="17"/>
  <c r="C726" i="17"/>
  <c r="C433" i="17"/>
  <c r="C1311" i="17"/>
  <c r="C873" i="17"/>
  <c r="C242" i="17"/>
  <c r="C1565" i="17"/>
  <c r="C504" i="17"/>
  <c r="C111" i="17"/>
  <c r="C1094" i="17"/>
  <c r="C1106" i="17"/>
  <c r="C322" i="17"/>
  <c r="C543" i="17"/>
  <c r="C1337" i="17"/>
  <c r="C667" i="17"/>
  <c r="C1084" i="17"/>
  <c r="C1549" i="17"/>
  <c r="C971" i="17"/>
  <c r="C46" i="17"/>
  <c r="C745" i="17"/>
  <c r="C1497" i="17"/>
  <c r="C1457" i="17"/>
  <c r="C1127" i="17"/>
  <c r="C373" i="17"/>
  <c r="C723" i="17"/>
  <c r="C1192" i="17"/>
  <c r="C1331" i="17"/>
  <c r="C1564" i="17"/>
  <c r="C1228" i="17"/>
  <c r="C275" i="17"/>
  <c r="C1142" i="17"/>
  <c r="C817" i="17"/>
  <c r="C1383" i="17"/>
  <c r="C903" i="17"/>
  <c r="C1563" i="17"/>
  <c r="C1363" i="17"/>
  <c r="C514" i="17"/>
  <c r="C1535" i="17"/>
  <c r="C632" i="17"/>
  <c r="C741" i="17"/>
  <c r="C1463" i="17"/>
  <c r="C1131" i="17"/>
  <c r="C425" i="17"/>
  <c r="C1362" i="17"/>
  <c r="C1559" i="17"/>
  <c r="C989" i="17"/>
  <c r="C1023" i="17"/>
  <c r="C636" i="17"/>
  <c r="C792" i="17"/>
  <c r="C1196" i="17"/>
  <c r="C1424" i="17"/>
  <c r="C1144" i="17"/>
  <c r="C1256" i="17"/>
  <c r="C1421" i="17"/>
  <c r="C1571" i="17"/>
  <c r="C1567" i="17"/>
  <c r="C1577" i="17"/>
  <c r="F103" i="14"/>
  <c r="G104" i="14" s="1"/>
  <c r="C86" i="15"/>
  <c r="C149" i="15"/>
  <c r="C17" i="15"/>
  <c r="C16" i="15"/>
  <c r="C24" i="15"/>
  <c r="C117" i="15"/>
  <c r="C120" i="15"/>
  <c r="C140" i="15"/>
  <c r="F71" i="14"/>
  <c r="C122" i="15"/>
  <c r="C592" i="17"/>
  <c r="C617" i="17"/>
  <c r="C534" i="17"/>
  <c r="C848" i="17"/>
  <c r="C96" i="17"/>
  <c r="C513" i="17"/>
  <c r="C516" i="17"/>
  <c r="C874" i="17"/>
  <c r="C1323" i="17"/>
  <c r="C1042" i="17"/>
  <c r="C141" i="17"/>
  <c r="C639" i="17"/>
  <c r="C1330" i="17"/>
  <c r="C476" i="17"/>
  <c r="C1002" i="17"/>
  <c r="C1435" i="17"/>
  <c r="C935" i="17"/>
  <c r="C417" i="17"/>
  <c r="C1509" i="17"/>
  <c r="C1039" i="17"/>
  <c r="C806" i="17"/>
  <c r="C1193" i="17"/>
  <c r="C326" i="17"/>
  <c r="C1245" i="17"/>
  <c r="C524" i="17"/>
  <c r="C809" i="17"/>
  <c r="C922" i="17"/>
  <c r="C735" i="17"/>
  <c r="C1386" i="17"/>
  <c r="C1159" i="17"/>
  <c r="C624" i="17"/>
  <c r="C572" i="17"/>
  <c r="C746" i="17"/>
  <c r="C247" i="17"/>
  <c r="C579" i="17"/>
  <c r="C32" i="17"/>
  <c r="C920" i="17"/>
  <c r="C1081" i="17"/>
  <c r="C1099" i="17"/>
  <c r="C1371" i="17"/>
  <c r="C696" i="17"/>
  <c r="C815" i="17"/>
  <c r="C891" i="17"/>
  <c r="C493" i="17"/>
  <c r="C1396" i="17"/>
  <c r="C527" i="17"/>
  <c r="C557" i="17"/>
  <c r="C1491" i="17"/>
  <c r="C1162" i="17"/>
  <c r="C900" i="17"/>
  <c r="C1461" i="17"/>
  <c r="C1240" i="17"/>
  <c r="C1462" i="17"/>
  <c r="C645" i="17"/>
  <c r="C650" i="17"/>
  <c r="C1032" i="17"/>
  <c r="C1049" i="17"/>
  <c r="C633" i="17"/>
  <c r="C568" i="17"/>
  <c r="C1255" i="17"/>
  <c r="C1492" i="17"/>
  <c r="C800" i="17"/>
  <c r="C1155" i="17"/>
  <c r="C1320" i="17"/>
  <c r="C1313" i="17"/>
  <c r="C1091" i="17"/>
  <c r="C637" i="17"/>
  <c r="C979" i="17"/>
  <c r="C754" i="17"/>
  <c r="C836" i="17"/>
  <c r="C589" i="17"/>
  <c r="C1293" i="17"/>
  <c r="C842" i="17"/>
  <c r="C818" i="17"/>
  <c r="C365" i="17"/>
  <c r="C672" i="17"/>
  <c r="C1056" i="17"/>
  <c r="C1445" i="17"/>
  <c r="C635" i="17"/>
  <c r="C1480" i="17"/>
  <c r="C1432" i="17"/>
  <c r="C718" i="17"/>
  <c r="C879" i="17"/>
  <c r="C409" i="17"/>
  <c r="C776" i="17"/>
  <c r="C110" i="17"/>
  <c r="C981" i="17"/>
  <c r="C1140" i="17"/>
  <c r="C1170" i="17"/>
  <c r="C1133" i="17"/>
  <c r="C303" i="17"/>
  <c r="C937" i="17"/>
  <c r="C1391" i="17"/>
  <c r="C1367" i="17"/>
  <c r="C1468" i="17"/>
  <c r="C146" i="17"/>
  <c r="C1580" i="17"/>
  <c r="C1527" i="17"/>
  <c r="C653" i="17"/>
  <c r="C1419" i="17"/>
  <c r="C1265" i="17"/>
  <c r="C224" i="17"/>
  <c r="C195" i="17"/>
  <c r="C1292" i="17"/>
  <c r="C346" i="17"/>
  <c r="C1017" i="17"/>
  <c r="C343" i="17"/>
  <c r="C1223" i="17"/>
  <c r="C1082" i="17"/>
  <c r="C1001" i="17"/>
  <c r="C1198" i="17"/>
  <c r="C1429" i="17"/>
  <c r="C1440" i="17"/>
  <c r="C1394" i="17"/>
  <c r="C196" i="17"/>
  <c r="C648" i="17"/>
  <c r="C977" i="17"/>
  <c r="C711" i="17"/>
  <c r="C902" i="17"/>
  <c r="C1086" i="17"/>
  <c r="C1153" i="17"/>
  <c r="C389" i="17"/>
  <c r="C1529" i="17"/>
  <c r="C1465" i="17"/>
  <c r="C598" i="17"/>
  <c r="C1283" i="17"/>
  <c r="C1456" i="17"/>
  <c r="C983" i="17"/>
  <c r="C1346" i="17"/>
  <c r="C123" i="17"/>
  <c r="C1066" i="17"/>
  <c r="C580" i="17"/>
  <c r="C1473" i="17"/>
  <c r="C934" i="17"/>
  <c r="C552" i="17"/>
  <c r="C531" i="17"/>
  <c r="C1004" i="17"/>
  <c r="C1172" i="17"/>
  <c r="C954" i="17"/>
  <c r="C763" i="17"/>
  <c r="C1098" i="17"/>
  <c r="C657" i="17"/>
  <c r="C731" i="17"/>
  <c r="C1482" i="17"/>
  <c r="C361" i="17"/>
  <c r="C655" i="17"/>
  <c r="C993" i="17"/>
  <c r="C828" i="17"/>
  <c r="C1401" i="17"/>
  <c r="C1342" i="17"/>
  <c r="C1521" i="17"/>
  <c r="C1476" i="17"/>
  <c r="C1531" i="17"/>
  <c r="C721" i="17"/>
  <c r="C1519" i="17"/>
  <c r="C1442" i="17"/>
  <c r="C1520" i="17"/>
  <c r="C715" i="17"/>
  <c r="C1154" i="17"/>
  <c r="C712" i="17"/>
  <c r="C950" i="17"/>
  <c r="C849" i="17"/>
  <c r="C1507" i="17"/>
  <c r="C233" i="17"/>
  <c r="C1416" i="17"/>
  <c r="C1349" i="17"/>
  <c r="C384" i="17"/>
  <c r="C112" i="17"/>
  <c r="C1152" i="17"/>
  <c r="C1506" i="17"/>
  <c r="C209" i="17"/>
  <c r="C1129" i="17"/>
  <c r="C724" i="17"/>
  <c r="C945" i="17"/>
  <c r="C1199" i="17"/>
  <c r="C1090" i="17"/>
  <c r="C1103" i="17"/>
  <c r="C1486" i="17"/>
  <c r="C1385" i="17"/>
  <c r="C859" i="17"/>
  <c r="C704" i="17"/>
  <c r="C1238" i="17"/>
  <c r="C685" i="17"/>
  <c r="C539" i="17"/>
  <c r="C952" i="17"/>
  <c r="C1360" i="17"/>
  <c r="C1412" i="17"/>
  <c r="C831" i="17"/>
  <c r="C661" i="17"/>
  <c r="C880" i="17"/>
  <c r="C1422" i="17"/>
  <c r="C1050" i="17"/>
  <c r="C1511" i="17"/>
  <c r="C1469" i="17"/>
  <c r="C1533" i="17"/>
  <c r="C1007" i="17"/>
  <c r="C908" i="17"/>
  <c r="C1389" i="17"/>
  <c r="C20" i="17"/>
  <c r="C1046" i="17"/>
  <c r="C1079" i="17"/>
  <c r="C1438" i="17"/>
  <c r="C1380" i="17"/>
  <c r="C992" i="17"/>
  <c r="C1449" i="17"/>
  <c r="C1534" i="17"/>
  <c r="C1459" i="17"/>
  <c r="C965" i="17"/>
  <c r="C287" i="17"/>
  <c r="C928" i="17"/>
  <c r="C1395" i="17"/>
  <c r="C1047" i="17"/>
  <c r="C895" i="17"/>
  <c r="C824" i="17"/>
  <c r="C1376" i="17"/>
  <c r="C1450" i="17"/>
  <c r="C1178" i="17"/>
  <c r="C861" i="17"/>
  <c r="C692" i="17"/>
  <c r="C664" i="17"/>
  <c r="C1411" i="17"/>
  <c r="C1393" i="17"/>
  <c r="C1542" i="17"/>
  <c r="C789" i="17"/>
  <c r="C1364" i="17"/>
  <c r="C1485" i="17"/>
  <c r="C1536" i="17"/>
  <c r="C889" i="17"/>
  <c r="C1264" i="17"/>
  <c r="C588" i="17"/>
  <c r="C101" i="17"/>
  <c r="C1278" i="17"/>
  <c r="C625" i="17"/>
  <c r="C1300" i="17"/>
  <c r="C1040" i="17"/>
  <c r="C1433" i="17"/>
  <c r="C1273" i="17"/>
  <c r="C1055" i="17"/>
  <c r="C1289" i="17"/>
  <c r="C1123" i="17"/>
  <c r="C1126" i="17"/>
  <c r="C1319" i="17"/>
  <c r="C1156" i="17"/>
  <c r="C769" i="17"/>
  <c r="C961" i="17"/>
  <c r="C1382" i="17"/>
  <c r="C1266" i="17"/>
  <c r="C135" i="17"/>
  <c r="C739" i="17"/>
  <c r="C688" i="17"/>
  <c r="C716" i="17"/>
  <c r="C1415" i="17"/>
  <c r="C1499" i="17"/>
  <c r="C1241" i="17"/>
  <c r="C190" i="17"/>
  <c r="C988" i="17"/>
  <c r="C181" i="17"/>
  <c r="C1164" i="17"/>
  <c r="C830" i="17"/>
  <c r="C549" i="17"/>
  <c r="C944" i="17"/>
  <c r="C1406" i="17"/>
  <c r="C1174" i="17"/>
  <c r="C1028" i="17"/>
  <c r="C887" i="17"/>
  <c r="C1427" i="17"/>
  <c r="C440" i="17"/>
  <c r="C106" i="17"/>
  <c r="C898" i="17"/>
  <c r="C863" i="17"/>
  <c r="C753" i="17"/>
  <c r="C1528" i="17"/>
  <c r="C729" i="17"/>
  <c r="C1472" i="17"/>
  <c r="C1454" i="17"/>
  <c r="C1186" i="17"/>
  <c r="C899" i="17"/>
  <c r="C720" i="17"/>
  <c r="C293" i="17"/>
  <c r="C1048" i="17"/>
  <c r="C702" i="17"/>
  <c r="C1022" i="17"/>
  <c r="C1353" i="17"/>
  <c r="C990" i="17"/>
  <c r="C64" i="17"/>
  <c r="C74" i="17"/>
  <c r="C1512" i="17"/>
  <c r="C587" i="17"/>
  <c r="C1399" i="17"/>
  <c r="C1446" i="17"/>
  <c r="C893" i="17"/>
  <c r="C1409" i="17"/>
  <c r="C15" i="17"/>
  <c r="C1251" i="17"/>
  <c r="C786" i="17"/>
  <c r="C1402" i="17"/>
  <c r="C1350" i="17"/>
  <c r="C1370" i="17"/>
  <c r="C1375" i="17"/>
  <c r="C897" i="17"/>
  <c r="C1020" i="17"/>
  <c r="C1526" i="17"/>
  <c r="C1398" i="17"/>
  <c r="C1390" i="17"/>
  <c r="C1366" i="17"/>
  <c r="C79" i="17"/>
  <c r="C1428" i="17"/>
  <c r="C1405" i="17"/>
  <c r="C1489" i="17"/>
  <c r="C1408" i="17"/>
  <c r="C1358" i="17"/>
  <c r="D3" i="30"/>
  <c r="D4" i="30"/>
  <c r="F4" i="30" s="1"/>
  <c r="D5" i="30"/>
  <c r="F5" i="30" s="1"/>
  <c r="C78" i="15"/>
  <c r="C115" i="15"/>
  <c r="C118" i="15"/>
  <c r="C70" i="15"/>
  <c r="C114" i="15"/>
  <c r="C88" i="15"/>
  <c r="C131" i="15"/>
  <c r="C159" i="15"/>
  <c r="C163" i="15"/>
  <c r="C51" i="15"/>
  <c r="F124" i="14"/>
  <c r="C153" i="15"/>
  <c r="C76" i="15"/>
  <c r="C93" i="15"/>
  <c r="C157" i="15"/>
  <c r="C100" i="15"/>
  <c r="C66" i="15"/>
  <c r="C1325" i="17"/>
  <c r="C1109" i="17"/>
  <c r="C665" i="17"/>
  <c r="C1357" i="17"/>
  <c r="C1135" i="17"/>
  <c r="C1113" i="17"/>
  <c r="C959" i="17"/>
  <c r="C877" i="17"/>
  <c r="C1237" i="17"/>
  <c r="C1037" i="17"/>
  <c r="C1545" i="17"/>
  <c r="C1301" i="17"/>
  <c r="C318" i="17"/>
  <c r="C1467" i="17"/>
  <c r="C1230" i="17"/>
  <c r="C1104" i="17"/>
  <c r="C575" i="17"/>
  <c r="C795" i="17"/>
  <c r="C910" i="17"/>
  <c r="C930" i="17"/>
  <c r="C626" i="17"/>
  <c r="C784" i="17"/>
  <c r="C1092" i="17"/>
  <c r="C736" i="17"/>
  <c r="C1000" i="17"/>
  <c r="C860" i="17"/>
  <c r="C998" i="17"/>
  <c r="C1107" i="17"/>
  <c r="C134" i="17"/>
  <c r="C1161" i="17"/>
  <c r="C967" i="17"/>
  <c r="C915" i="17"/>
  <c r="C279" i="17"/>
  <c r="C467" i="17"/>
  <c r="C875" i="17"/>
  <c r="C643" i="17"/>
  <c r="C1221" i="17"/>
  <c r="C595" i="17"/>
  <c r="C811" i="17"/>
  <c r="C1543" i="17"/>
  <c r="C1299" i="17"/>
  <c r="C331" i="17"/>
  <c r="C1374" i="17"/>
  <c r="C1150" i="17"/>
  <c r="C907" i="17"/>
  <c r="C619" i="17"/>
  <c r="C1312" i="17"/>
  <c r="C1117" i="17"/>
  <c r="C707" i="17"/>
  <c r="C706" i="17"/>
  <c r="C882" i="17"/>
  <c r="C1057" i="17"/>
  <c r="C1146" i="17"/>
  <c r="C862" i="17"/>
  <c r="C732" i="17"/>
  <c r="C236" i="17"/>
  <c r="C309" i="17"/>
  <c r="C258" i="17"/>
  <c r="C470" i="17"/>
  <c r="C408" i="17"/>
  <c r="C26" i="17"/>
  <c r="C133" i="17"/>
  <c r="C402" i="17"/>
  <c r="C994" i="17"/>
  <c r="C779" i="17"/>
  <c r="C582" i="17"/>
  <c r="C427" i="17"/>
  <c r="C1205" i="17"/>
  <c r="C1487" i="17"/>
  <c r="C1249" i="17"/>
  <c r="C1303" i="17"/>
  <c r="C1157" i="17"/>
  <c r="C1271" i="17"/>
  <c r="C1019" i="17"/>
  <c r="C623" i="17"/>
  <c r="C972" i="17"/>
  <c r="C1130" i="17"/>
  <c r="C658" i="17"/>
  <c r="C282" i="17"/>
  <c r="C1083" i="17"/>
  <c r="C1286" i="17"/>
  <c r="C1236" i="17"/>
  <c r="C1065" i="17"/>
  <c r="C485" i="17"/>
  <c r="C477" i="17"/>
  <c r="C413" i="17"/>
  <c r="C762" i="17"/>
  <c r="C1225" i="17"/>
  <c r="C1041" i="17"/>
  <c r="C803" i="17"/>
  <c r="C67" i="17"/>
  <c r="C1121" i="17"/>
  <c r="C943" i="17"/>
  <c r="C1045" i="17"/>
  <c r="C1166" i="17"/>
  <c r="C475" i="17"/>
  <c r="C691" i="17"/>
  <c r="C1012" i="17"/>
  <c r="C1105" i="17"/>
  <c r="C39" i="17"/>
  <c r="C1202" i="17"/>
  <c r="C834" i="17"/>
  <c r="C647" i="17"/>
  <c r="C1262" i="17"/>
  <c r="C1498" i="17"/>
  <c r="C1260" i="17"/>
  <c r="C646" i="17"/>
  <c r="C591" i="17"/>
  <c r="C649" i="17"/>
  <c r="C690" i="17"/>
  <c r="C717" i="17"/>
  <c r="C748" i="17"/>
  <c r="C482" i="17"/>
  <c r="C622" i="17"/>
  <c r="C681" i="17"/>
  <c r="C840" i="17"/>
  <c r="C1339" i="17"/>
  <c r="C679" i="17"/>
  <c r="C206" i="17"/>
  <c r="C491" i="17"/>
  <c r="C604" i="17"/>
  <c r="C829" i="17"/>
  <c r="C916" i="17"/>
  <c r="C1100" i="17"/>
  <c r="C1304" i="17"/>
  <c r="C97" i="17"/>
  <c r="C1297" i="17"/>
  <c r="C231" i="17"/>
  <c r="C320" i="17"/>
  <c r="C250" i="17"/>
  <c r="C963" i="17"/>
  <c r="C377" i="17"/>
  <c r="C839" i="17"/>
  <c r="C1118" i="17"/>
  <c r="C942" i="17"/>
  <c r="C298" i="17"/>
  <c r="C905" i="17"/>
  <c r="C770" i="17"/>
  <c r="C1096" i="17"/>
  <c r="C478" i="17"/>
  <c r="C414" i="17"/>
  <c r="C566" i="17"/>
  <c r="C761" i="17"/>
  <c r="C240" i="17"/>
  <c r="C171" i="17"/>
  <c r="C305" i="17"/>
  <c r="C400" i="17"/>
  <c r="C430" i="17"/>
  <c r="C1356" i="17"/>
  <c r="C1134" i="17"/>
  <c r="C847" i="17"/>
  <c r="C517" i="17"/>
  <c r="C119" i="17"/>
  <c r="C933" i="17"/>
  <c r="C787" i="17"/>
  <c r="C1010" i="17"/>
  <c r="C472" i="17"/>
  <c r="C947" i="17"/>
  <c r="C347" i="17"/>
  <c r="C628" i="17"/>
  <c r="C128" i="17"/>
  <c r="C1197" i="17"/>
  <c r="C652" i="17"/>
  <c r="C1068" i="17"/>
  <c r="C316" i="17"/>
  <c r="C422" i="17"/>
  <c r="C157" i="17"/>
  <c r="C601" i="17"/>
  <c r="C885" i="17"/>
  <c r="C785" i="17"/>
  <c r="C686" i="17"/>
  <c r="C581" i="17"/>
  <c r="C656" i="17"/>
  <c r="C1400" i="17"/>
  <c r="C1173" i="17"/>
  <c r="C82" i="17"/>
  <c r="C728" i="17"/>
  <c r="C590" i="17"/>
  <c r="C130" i="17"/>
  <c r="C1295" i="17"/>
  <c r="C1101" i="17"/>
  <c r="C807" i="17"/>
  <c r="C1329" i="17"/>
  <c r="C918" i="17"/>
  <c r="C179" i="17"/>
  <c r="C612" i="17"/>
  <c r="C444" i="17"/>
  <c r="C846" i="17"/>
  <c r="C1009" i="17"/>
  <c r="C299" i="17"/>
  <c r="C749" i="17"/>
  <c r="C1201" i="17"/>
  <c r="C1275" i="17"/>
  <c r="C819" i="17"/>
  <c r="C1204" i="17"/>
  <c r="C1097" i="17"/>
  <c r="C955" i="17"/>
  <c r="C1267" i="17"/>
  <c r="C1060" i="17"/>
  <c r="C456" i="17"/>
  <c r="C884" i="17"/>
  <c r="C627" i="17"/>
  <c r="C919" i="17"/>
  <c r="C775" i="17"/>
  <c r="C713" i="17"/>
  <c r="C1025" i="17"/>
  <c r="C812" i="17"/>
  <c r="C929" i="17"/>
  <c r="C1407" i="17"/>
  <c r="C1180" i="17"/>
  <c r="C1054" i="17"/>
  <c r="C1269" i="17"/>
  <c r="C774" i="17"/>
  <c r="C730" i="17"/>
  <c r="C719" i="17"/>
  <c r="C525" i="17"/>
  <c r="C481" i="17"/>
  <c r="C1222" i="17"/>
  <c r="C577" i="17"/>
  <c r="C904" i="17"/>
  <c r="C1270" i="17"/>
  <c r="C246" i="17"/>
  <c r="C1185" i="17"/>
  <c r="C996" i="17"/>
  <c r="C451" i="17"/>
  <c r="C1011" i="17"/>
  <c r="C593" i="17"/>
  <c r="C520" i="17"/>
  <c r="C773" i="17"/>
  <c r="C605" i="17"/>
  <c r="C370" i="17"/>
  <c r="C1302" i="17"/>
  <c r="C737" i="17"/>
  <c r="C1555" i="17"/>
  <c r="C1308" i="17"/>
  <c r="C783" i="17"/>
  <c r="C886" i="17"/>
  <c r="C1008" i="17"/>
  <c r="C850" i="17"/>
  <c r="C771" i="17"/>
  <c r="C1120" i="17"/>
  <c r="C1216" i="17"/>
  <c r="C1247" i="17"/>
  <c r="C1298" i="17"/>
  <c r="C576" i="17"/>
  <c r="C756" i="17"/>
  <c r="C584" i="17"/>
  <c r="C683" i="17"/>
  <c r="C1187" i="17"/>
  <c r="C1095" i="17"/>
  <c r="C1119" i="17"/>
  <c r="C121" i="17"/>
  <c r="C896" i="17"/>
  <c r="C163" i="17"/>
  <c r="C1307" i="17"/>
  <c r="C932" i="17"/>
  <c r="C1141" i="17"/>
  <c r="C747" i="17"/>
  <c r="C755" i="17"/>
  <c r="C34" i="17"/>
  <c r="C1080" i="17"/>
  <c r="C968" i="17"/>
  <c r="C1175" i="17"/>
  <c r="C867" i="17"/>
  <c r="C1287" i="17"/>
  <c r="C1328" i="17"/>
  <c r="C603" i="17"/>
  <c r="C1321" i="17"/>
  <c r="C328" i="17"/>
  <c r="C927" i="17"/>
  <c r="C1220" i="17"/>
  <c r="C596" i="17"/>
  <c r="C1125" i="17"/>
  <c r="C1064" i="17"/>
  <c r="C1341" i="17"/>
  <c r="C1211" i="17"/>
  <c r="C980" i="17"/>
  <c r="C210" i="17"/>
  <c r="C1232" i="17"/>
  <c r="C642" i="17"/>
  <c r="C854" i="17"/>
  <c r="C1290" i="17"/>
  <c r="C1076" i="17"/>
  <c r="C1167" i="17"/>
  <c r="C1044" i="17"/>
  <c r="C869" i="17"/>
  <c r="C1067" i="17"/>
  <c r="C835" i="17"/>
  <c r="C813" i="17"/>
  <c r="C957" i="17"/>
  <c r="C1078" i="17"/>
  <c r="C602" i="17"/>
  <c r="C671" i="17"/>
  <c r="C725" i="17"/>
  <c r="C1071" i="17"/>
  <c r="C1108" i="17"/>
  <c r="C1124" i="17"/>
  <c r="C810" i="17"/>
  <c r="C1234" i="17"/>
  <c r="C1181" i="17"/>
  <c r="C1059" i="17"/>
  <c r="C911" i="17"/>
  <c r="C583" i="17"/>
  <c r="C175" i="17"/>
  <c r="C788" i="17"/>
  <c r="C24" i="17"/>
  <c r="C678" i="17"/>
  <c r="C1169" i="17"/>
  <c r="C668" i="17"/>
  <c r="C805" i="17"/>
  <c r="C816" i="17"/>
  <c r="C1194" i="17"/>
  <c r="C949" i="17"/>
  <c r="C985" i="17"/>
  <c r="C912" i="17"/>
  <c r="C1235" i="17"/>
  <c r="C926" i="17"/>
  <c r="C1027" i="17"/>
  <c r="C1110" i="17"/>
  <c r="C249" i="17"/>
  <c r="C1217" i="17"/>
  <c r="C1030" i="17"/>
  <c r="C802" i="17"/>
  <c r="C1259" i="17"/>
  <c r="C1340" i="17"/>
  <c r="C1253" i="17"/>
  <c r="C620" i="17"/>
  <c r="C714" i="17"/>
  <c r="C403" i="17"/>
  <c r="C41" i="17"/>
  <c r="C970" i="17"/>
  <c r="C969" i="17"/>
  <c r="C856" i="17"/>
  <c r="C659" i="17"/>
  <c r="C1069" i="17"/>
  <c r="C1263" i="17"/>
  <c r="C1102" i="17"/>
  <c r="C866" i="17"/>
  <c r="C976" i="17"/>
  <c r="C19" i="17"/>
  <c r="C90" i="17"/>
  <c r="C1254" i="17"/>
  <c r="C560" i="17"/>
  <c r="C673" i="17"/>
  <c r="C1038" i="17"/>
  <c r="C855" i="17"/>
  <c r="C822" i="17"/>
  <c r="C781" i="17"/>
  <c r="C951" i="17"/>
  <c r="C1252" i="17"/>
  <c r="C654" i="17"/>
  <c r="C132" i="17"/>
  <c r="C703" i="17"/>
  <c r="C614" i="17"/>
  <c r="C1147" i="17"/>
  <c r="C651" i="17"/>
  <c r="C594" i="17"/>
  <c r="C797" i="17"/>
  <c r="C826" i="17"/>
  <c r="C459" i="17"/>
  <c r="C759" i="17"/>
  <c r="C790" i="17"/>
  <c r="C609" i="17"/>
  <c r="C1332" i="17"/>
  <c r="C615" i="17"/>
  <c r="C827" i="17"/>
  <c r="C600" i="17"/>
  <c r="C722" i="17"/>
  <c r="C1115" i="17"/>
  <c r="C630" i="17"/>
  <c r="C913" i="17"/>
  <c r="C1063" i="17"/>
  <c r="C684" i="17"/>
  <c r="C1168" i="17"/>
  <c r="C1288" i="17"/>
  <c r="C1206" i="17"/>
  <c r="C845" i="17"/>
  <c r="C984" i="17"/>
  <c r="C669" i="17"/>
  <c r="C1114" i="17"/>
  <c r="C1207" i="17"/>
  <c r="C1184" i="17"/>
  <c r="C1182" i="17"/>
  <c r="C1243" i="17"/>
  <c r="C878" i="17"/>
  <c r="C640" i="17"/>
  <c r="C693" i="17"/>
  <c r="C1317" i="17"/>
  <c r="C1327" i="17"/>
  <c r="C634" i="17"/>
  <c r="C1024" i="17"/>
  <c r="C978" i="17"/>
  <c r="C1036" i="17"/>
  <c r="C1274" i="17"/>
  <c r="C1062" i="17"/>
  <c r="C948" i="17"/>
  <c r="C888" i="17"/>
  <c r="C999" i="17"/>
  <c r="C317" i="17"/>
  <c r="C1258" i="17"/>
  <c r="C843" i="17"/>
  <c r="C1285" i="17"/>
  <c r="C1218" i="17"/>
  <c r="C221" i="17"/>
  <c r="C1224" i="17"/>
  <c r="C964" i="17"/>
  <c r="C709" i="17"/>
  <c r="C1281" i="17"/>
  <c r="C1210" i="17"/>
  <c r="C597" i="17"/>
  <c r="C796" i="17"/>
  <c r="C758" i="17"/>
  <c r="C814" i="17"/>
  <c r="C833" i="17"/>
  <c r="C1116" i="17"/>
  <c r="C1072" i="17"/>
  <c r="C618" i="17"/>
  <c r="C138" i="17"/>
  <c r="C997" i="17"/>
  <c r="C1335" i="17"/>
  <c r="C567" i="17"/>
  <c r="C1296" i="17"/>
  <c r="C1268" i="17"/>
  <c r="C1073" i="17"/>
  <c r="C1112" i="17"/>
  <c r="C43" i="17"/>
  <c r="C772" i="17"/>
  <c r="C574" i="17"/>
  <c r="C764" i="17"/>
  <c r="C1233" i="17"/>
  <c r="C881" i="17"/>
  <c r="C1128" i="17"/>
  <c r="C1219" i="17"/>
  <c r="C1018" i="17"/>
  <c r="C1177" i="17"/>
  <c r="C1188" i="17"/>
  <c r="C1136" i="17"/>
  <c r="C1248" i="17"/>
  <c r="C857" i="17"/>
  <c r="C921" i="17"/>
  <c r="C565" i="17"/>
  <c r="C973" i="17"/>
  <c r="C1111" i="17"/>
  <c r="C1179" i="17"/>
  <c r="C585" i="17"/>
  <c r="C844" i="17"/>
  <c r="C892" i="17"/>
  <c r="C936" i="17"/>
  <c r="C852" i="17"/>
  <c r="C1015" i="17"/>
  <c r="C1151" i="17"/>
  <c r="H148" i="17"/>
  <c r="C156" i="15"/>
  <c r="C145" i="15"/>
  <c r="F92" i="14"/>
  <c r="C127" i="15"/>
  <c r="C22" i="15"/>
  <c r="C74" i="15"/>
  <c r="C81" i="15"/>
  <c r="C123" i="15"/>
  <c r="C65" i="15"/>
  <c r="C19" i="15"/>
  <c r="C108" i="15"/>
  <c r="C60" i="15"/>
  <c r="C141" i="15"/>
  <c r="C132" i="15"/>
  <c r="C154" i="15"/>
  <c r="F79" i="14"/>
  <c r="G80" i="14" s="1"/>
  <c r="C138" i="15"/>
  <c r="C133" i="15"/>
  <c r="C125" i="15"/>
  <c r="F18" i="14"/>
  <c r="C121" i="15"/>
  <c r="C47" i="15"/>
  <c r="C37" i="15"/>
  <c r="F7" i="14"/>
  <c r="G7" i="14" s="1"/>
  <c r="C129" i="15"/>
  <c r="C69" i="15"/>
  <c r="C11" i="15"/>
  <c r="C59" i="15"/>
  <c r="C73" i="15"/>
  <c r="C77" i="15"/>
  <c r="C107" i="15"/>
  <c r="C90" i="15"/>
  <c r="C39" i="15"/>
  <c r="F77" i="14"/>
  <c r="G76" i="14" s="1"/>
  <c r="C57" i="15"/>
  <c r="C56" i="15"/>
  <c r="F55" i="14"/>
  <c r="C151" i="15"/>
  <c r="C53" i="15"/>
  <c r="C21" i="15"/>
  <c r="C98" i="15"/>
  <c r="C106" i="15"/>
  <c r="C80" i="15"/>
  <c r="F6" i="14"/>
  <c r="C45" i="15"/>
  <c r="C48" i="15"/>
  <c r="C152" i="15"/>
  <c r="C35" i="15"/>
  <c r="C87" i="15"/>
  <c r="C64" i="15"/>
  <c r="C42" i="15"/>
  <c r="C61" i="15"/>
  <c r="C26" i="15"/>
  <c r="C97" i="15"/>
  <c r="C160" i="15"/>
  <c r="F36" i="14"/>
  <c r="G36" i="14" s="1"/>
  <c r="C23" i="15"/>
  <c r="C136" i="15"/>
  <c r="C28" i="15"/>
  <c r="C49" i="15"/>
  <c r="F56" i="14"/>
  <c r="C54" i="15"/>
  <c r="C113" i="15"/>
  <c r="F159" i="14"/>
  <c r="G158" i="14" s="1"/>
  <c r="F140" i="14"/>
  <c r="C89" i="15"/>
  <c r="C50" i="15"/>
  <c r="C110" i="15"/>
  <c r="C109" i="15"/>
  <c r="F123" i="14"/>
  <c r="G123" i="14" s="1"/>
  <c r="C84" i="15"/>
  <c r="C335" i="17"/>
  <c r="C428" i="17"/>
  <c r="C95" i="17"/>
  <c r="C378" i="17"/>
  <c r="C220" i="17"/>
  <c r="C454" i="17"/>
  <c r="C434" i="17"/>
  <c r="C189" i="17"/>
  <c r="C40" i="17"/>
  <c r="C386" i="17"/>
  <c r="C489" i="17"/>
  <c r="C248" i="17"/>
  <c r="C452" i="17"/>
  <c r="C162" i="17"/>
  <c r="C529" i="17"/>
  <c r="C506" i="17"/>
  <c r="C194" i="17"/>
  <c r="C152" i="17"/>
  <c r="C270" i="17"/>
  <c r="C480" i="17"/>
  <c r="C153" i="17"/>
  <c r="C376" i="17"/>
  <c r="C154" i="17"/>
  <c r="C457" i="17"/>
  <c r="C381" i="17"/>
  <c r="C535" i="17"/>
  <c r="C341" i="17"/>
  <c r="C562" i="17"/>
  <c r="C237" i="17"/>
  <c r="C519" i="17"/>
  <c r="C502" i="17"/>
  <c r="C555" i="17"/>
  <c r="C267" i="17"/>
  <c r="C523" i="17"/>
  <c r="C498" i="17"/>
  <c r="C227" i="17"/>
  <c r="C494" i="17"/>
  <c r="C149" i="17"/>
  <c r="C301" i="17"/>
  <c r="C127" i="17"/>
  <c r="C432" i="17"/>
  <c r="C484" i="17"/>
  <c r="C329" i="17"/>
  <c r="C173" i="17"/>
  <c r="C201" i="17"/>
  <c r="C93" i="17"/>
  <c r="C559" i="17"/>
  <c r="C243" i="17"/>
  <c r="C54" i="17"/>
  <c r="C351" i="17"/>
  <c r="C197" i="17"/>
  <c r="C372" i="17"/>
  <c r="C362" i="17"/>
  <c r="C450" i="17"/>
  <c r="C94" i="17"/>
  <c r="C251" i="17"/>
  <c r="C294" i="17"/>
  <c r="C526" i="17"/>
  <c r="C533" i="17"/>
  <c r="C553" i="17"/>
  <c r="C131" i="17"/>
  <c r="C474" i="17"/>
  <c r="C109" i="17"/>
  <c r="C330" i="17"/>
  <c r="C426" i="17"/>
  <c r="C177" i="17"/>
  <c r="C268" i="17"/>
  <c r="C382" i="17"/>
  <c r="C515" i="17"/>
  <c r="C509" i="17"/>
  <c r="C170" i="17"/>
  <c r="C25" i="17"/>
  <c r="C144" i="17"/>
  <c r="C14" i="17"/>
  <c r="C458" i="17"/>
  <c r="C296" i="17"/>
  <c r="C310" i="17"/>
  <c r="C323" i="17"/>
  <c r="C455" i="17"/>
  <c r="C129" i="17"/>
  <c r="C143" i="17"/>
  <c r="C357" i="17"/>
  <c r="C312" i="17"/>
  <c r="C51" i="17"/>
  <c r="C83" i="17"/>
  <c r="C291" i="17"/>
  <c r="C108" i="17"/>
  <c r="C262" i="17"/>
  <c r="C217" i="17"/>
  <c r="C547" i="17"/>
  <c r="C385" i="17"/>
  <c r="C1148" i="17"/>
  <c r="C412" i="17"/>
  <c r="C352" i="17"/>
  <c r="C487" i="17"/>
  <c r="C203" i="17"/>
  <c r="C1163" i="17"/>
  <c r="C419" i="17"/>
  <c r="C350" i="17"/>
  <c r="C230" i="17"/>
  <c r="C92" i="17"/>
  <c r="C1165" i="17"/>
  <c r="C420" i="17"/>
  <c r="C239" i="17"/>
  <c r="C396" i="17"/>
  <c r="C441" i="17"/>
  <c r="C469" i="17"/>
  <c r="C219" i="17"/>
  <c r="C86" i="17"/>
  <c r="C198" i="17"/>
  <c r="C503" i="17"/>
  <c r="C266" i="17"/>
  <c r="C371" i="17"/>
  <c r="C147" i="17"/>
  <c r="C225" i="17"/>
  <c r="C89" i="17"/>
  <c r="C245" i="17"/>
  <c r="C100" i="17"/>
  <c r="C500" i="17"/>
  <c r="C808" i="17"/>
  <c r="C314" i="17"/>
  <c r="C302" i="17"/>
  <c r="C78" i="17"/>
  <c r="C488" i="17"/>
  <c r="C388" i="17"/>
  <c r="C280" i="17"/>
  <c r="C118" i="17"/>
  <c r="C22" i="17"/>
  <c r="C435" i="17"/>
  <c r="C1160" i="17"/>
  <c r="C418" i="17"/>
  <c r="C274" i="17"/>
  <c r="C117" i="17"/>
  <c r="C284" i="17"/>
  <c r="C120" i="17"/>
  <c r="C798" i="17"/>
  <c r="C311" i="17"/>
  <c r="C438" i="17"/>
  <c r="C126" i="17"/>
  <c r="C512" i="17"/>
  <c r="C398" i="17"/>
  <c r="C490" i="17"/>
  <c r="C397" i="17"/>
  <c r="C537" i="17"/>
  <c r="C288" i="17"/>
  <c r="C359" i="17"/>
  <c r="C232" i="17"/>
  <c r="C283" i="17"/>
  <c r="C199" i="17"/>
  <c r="C259" i="17"/>
  <c r="C286" i="17"/>
  <c r="C142" i="17"/>
  <c r="C234" i="17"/>
  <c r="C468" i="17"/>
  <c r="C399" i="17"/>
  <c r="C411" i="17"/>
  <c r="C300" i="17"/>
  <c r="C353" i="17"/>
  <c r="C205" i="17"/>
  <c r="C338" i="17"/>
  <c r="C116" i="17"/>
  <c r="C158" i="17"/>
  <c r="C356" i="17"/>
  <c r="C460" i="17"/>
  <c r="C269" i="17"/>
  <c r="C367" i="17"/>
  <c r="C479" i="17"/>
  <c r="C355" i="17"/>
  <c r="C297" i="17"/>
  <c r="C447" i="17"/>
  <c r="C98" i="17"/>
  <c r="C337" i="17"/>
  <c r="C187" i="17"/>
  <c r="C99" i="17"/>
  <c r="C518" i="17"/>
  <c r="C313" i="17"/>
  <c r="C168" i="17"/>
  <c r="C545" i="17"/>
  <c r="C165" i="17"/>
  <c r="C35" i="17"/>
  <c r="C69" i="17"/>
  <c r="C113" i="17"/>
  <c r="C380" i="17"/>
  <c r="C272" i="17"/>
  <c r="C178" i="17"/>
  <c r="C285" i="17"/>
  <c r="C431" i="17"/>
  <c r="C71" i="17"/>
  <c r="C395" i="17"/>
  <c r="C499" i="17"/>
  <c r="C391" i="17"/>
  <c r="C260" i="17"/>
  <c r="C465" i="17"/>
  <c r="C550" i="17"/>
  <c r="C72" i="17"/>
  <c r="C107" i="17"/>
  <c r="C65" i="17"/>
  <c r="C18" i="17"/>
  <c r="C540" i="17"/>
  <c r="C394" i="17"/>
  <c r="C223" i="17"/>
  <c r="C169" i="17"/>
  <c r="C401" i="17"/>
  <c r="C345" i="17"/>
  <c r="C6" i="17"/>
  <c r="C62" i="17"/>
  <c r="C510" i="17"/>
  <c r="C60" i="17"/>
  <c r="C31" i="17"/>
  <c r="C159" i="17"/>
  <c r="C423" i="17"/>
  <c r="C366" i="17"/>
  <c r="C122" i="17"/>
  <c r="C91" i="17"/>
  <c r="C289" i="17"/>
  <c r="C421" i="17"/>
  <c r="C164" i="17"/>
  <c r="C151" i="17"/>
  <c r="C161" i="17"/>
  <c r="C448" i="17"/>
  <c r="C222" i="17"/>
  <c r="C37" i="17"/>
  <c r="C407" i="17"/>
  <c r="C290" i="17"/>
  <c r="C257" i="17"/>
  <c r="C263" i="17"/>
  <c r="C241" i="17"/>
  <c r="C453" i="17"/>
  <c r="C36" i="17"/>
  <c r="C66" i="17"/>
  <c r="C155" i="17"/>
  <c r="C551" i="17"/>
  <c r="C307" i="17"/>
  <c r="C392" i="17"/>
  <c r="C214" i="17"/>
  <c r="C59" i="17"/>
  <c r="C363" i="17"/>
  <c r="C136" i="17"/>
  <c r="C226" i="17"/>
  <c r="C383" i="17"/>
  <c r="C58" i="17"/>
  <c r="C73" i="17"/>
  <c r="C139" i="17"/>
  <c r="C505" i="17"/>
  <c r="C56" i="17"/>
  <c r="C228" i="17"/>
  <c r="C12" i="17"/>
  <c r="C174" i="17"/>
  <c r="C192" i="17"/>
  <c r="C393" i="17"/>
  <c r="C528" i="17"/>
  <c r="C75" i="17"/>
  <c r="C253" i="17"/>
  <c r="C344" i="17"/>
  <c r="C319" i="17"/>
  <c r="C167" i="17"/>
  <c r="C212" i="17"/>
  <c r="C255" i="17"/>
  <c r="C185" i="17"/>
  <c r="C495" i="17"/>
  <c r="C85" i="17"/>
  <c r="C166" i="17"/>
  <c r="C554" i="17"/>
  <c r="C103" i="17"/>
  <c r="C333" i="17"/>
  <c r="C415" i="17"/>
  <c r="C558" i="17"/>
  <c r="C186" i="17"/>
  <c r="C47" i="17"/>
  <c r="C184" i="17"/>
  <c r="C497" i="17"/>
  <c r="C532" i="17"/>
  <c r="C508" i="17"/>
  <c r="C216" i="17"/>
  <c r="C271" i="17"/>
  <c r="C340" i="17"/>
  <c r="C464" i="17"/>
  <c r="C235" i="17"/>
  <c r="C276" i="17"/>
  <c r="C256" i="17"/>
  <c r="C183" i="17"/>
  <c r="C390" i="17"/>
  <c r="C374" i="17"/>
  <c r="C521" i="17"/>
  <c r="C277" i="17"/>
  <c r="C530" i="17"/>
  <c r="C461" i="17"/>
  <c r="C38" i="17"/>
  <c r="C211" i="17"/>
  <c r="C125" i="17"/>
  <c r="C42" i="17"/>
  <c r="C84" i="17"/>
  <c r="C57" i="17"/>
  <c r="C264" i="17"/>
  <c r="C348" i="17"/>
  <c r="C429" i="17"/>
  <c r="C156" i="17"/>
  <c r="C215" i="17"/>
  <c r="C202" i="17"/>
  <c r="C77" i="17"/>
  <c r="C483" i="17"/>
  <c r="C208" i="17"/>
  <c r="C387" i="17"/>
  <c r="C172" i="17"/>
  <c r="C191" i="17"/>
  <c r="C404" i="17"/>
  <c r="C546" i="17"/>
  <c r="C486" i="17"/>
  <c r="C325" i="17"/>
  <c r="C145" i="17"/>
  <c r="C124" i="17"/>
  <c r="C252" i="17"/>
  <c r="C336" i="17"/>
  <c r="C261" i="17"/>
  <c r="C182" i="17"/>
  <c r="C265" i="17"/>
  <c r="C23" i="17"/>
  <c r="C511" i="17"/>
  <c r="C52" i="17"/>
  <c r="C466" i="17"/>
  <c r="C193" i="17"/>
  <c r="C544" i="17"/>
  <c r="C445" i="17"/>
  <c r="C70" i="17"/>
  <c r="C10" i="17"/>
  <c r="C541" i="17"/>
  <c r="C21" i="17"/>
  <c r="C379" i="17"/>
  <c r="C49" i="17"/>
  <c r="C306" i="17"/>
  <c r="C522" i="17"/>
  <c r="C63" i="17"/>
  <c r="C462" i="17"/>
  <c r="C17" i="17"/>
  <c r="C410" i="17"/>
  <c r="C68" i="17"/>
  <c r="C200" i="17"/>
  <c r="C446" i="17"/>
  <c r="C327" i="17"/>
  <c r="C471" i="17"/>
  <c r="C137" i="17"/>
  <c r="C104" i="17"/>
  <c r="C334" i="17"/>
  <c r="C115" i="17"/>
  <c r="C443" i="17"/>
  <c r="C538" i="17"/>
  <c r="C30" i="17"/>
  <c r="C449" i="17"/>
  <c r="C204" i="17"/>
  <c r="C416" i="17"/>
  <c r="C44" i="17"/>
  <c r="C88" i="17"/>
  <c r="C213" i="17"/>
  <c r="C369" i="17"/>
  <c r="H30" i="17"/>
  <c r="H111" i="17"/>
  <c r="H47" i="17"/>
  <c r="H45" i="17"/>
  <c r="H140" i="17"/>
  <c r="H101" i="17"/>
  <c r="H14" i="17"/>
  <c r="H92" i="17"/>
  <c r="H108" i="17"/>
  <c r="F138" i="26"/>
  <c r="G137" i="26" s="1"/>
  <c r="H110" i="17"/>
  <c r="H57" i="17"/>
  <c r="H87" i="17"/>
  <c r="H135" i="17"/>
  <c r="H35" i="17"/>
  <c r="H144" i="17"/>
  <c r="H107" i="17"/>
  <c r="H66" i="17"/>
  <c r="H10" i="17"/>
  <c r="H126" i="17"/>
  <c r="H86" i="17"/>
  <c r="H72" i="17"/>
  <c r="H40" i="17"/>
  <c r="H123" i="17"/>
  <c r="H23" i="17"/>
  <c r="H84" i="17"/>
  <c r="H132" i="17"/>
  <c r="H97" i="17"/>
  <c r="H71" i="17"/>
  <c r="H139" i="17"/>
  <c r="H118" i="17"/>
  <c r="H68" i="17"/>
  <c r="H128" i="17"/>
  <c r="H22" i="17"/>
  <c r="H56" i="17"/>
  <c r="H98" i="17"/>
  <c r="H95" i="17"/>
  <c r="H93" i="17"/>
  <c r="H109" i="17"/>
  <c r="H119" i="17"/>
  <c r="H146" i="17"/>
  <c r="H43" i="17"/>
  <c r="H62" i="17"/>
  <c r="H50" i="17"/>
  <c r="H67" i="17"/>
  <c r="H96" i="17"/>
  <c r="H36" i="17"/>
  <c r="H69" i="17"/>
  <c r="H76" i="17"/>
  <c r="H77" i="17"/>
  <c r="H138" i="17"/>
  <c r="H39" i="17"/>
  <c r="H13" i="17"/>
  <c r="F28" i="30"/>
  <c r="F29" i="30"/>
  <c r="F35" i="30"/>
  <c r="G35" i="30" s="1"/>
  <c r="F19" i="30"/>
  <c r="G19" i="30" s="1"/>
  <c r="H131" i="17"/>
  <c r="F39" i="26"/>
  <c r="F6" i="31"/>
  <c r="E17" i="9"/>
  <c r="F18" i="9" s="1"/>
  <c r="H117" i="17"/>
  <c r="H134" i="17"/>
  <c r="F120" i="26"/>
  <c r="G120" i="26" s="1"/>
  <c r="F22" i="30"/>
  <c r="G23" i="30" s="1"/>
  <c r="F17" i="30"/>
  <c r="H142" i="17"/>
  <c r="I20" i="9"/>
  <c r="J20" i="9" s="1"/>
  <c r="C105" i="15"/>
  <c r="F27" i="14"/>
  <c r="C41" i="15"/>
  <c r="C25" i="15"/>
  <c r="C103" i="15"/>
  <c r="C27" i="15"/>
  <c r="C7" i="15"/>
  <c r="C75" i="15"/>
  <c r="C165" i="15"/>
  <c r="F131" i="14"/>
  <c r="G130" i="14" s="1"/>
  <c r="C135" i="15"/>
  <c r="C30" i="15"/>
  <c r="C79" i="15"/>
  <c r="C58" i="15"/>
  <c r="C104" i="15"/>
  <c r="C34" i="15"/>
  <c r="C29" i="15"/>
  <c r="F108" i="14"/>
  <c r="G108" i="14" s="1"/>
  <c r="H115" i="17"/>
  <c r="H19" i="17"/>
  <c r="F31" i="30"/>
  <c r="H34" i="17"/>
  <c r="H151" i="17"/>
  <c r="H129" i="17"/>
  <c r="H32" i="17"/>
  <c r="F37" i="26"/>
  <c r="G38" i="26" s="1"/>
  <c r="F57" i="26"/>
  <c r="F94" i="26"/>
  <c r="H27" i="17"/>
  <c r="H37" i="17"/>
  <c r="F13" i="26"/>
  <c r="G14" i="26" s="1"/>
  <c r="H106" i="17"/>
  <c r="H147" i="17"/>
  <c r="F5" i="26"/>
  <c r="H145" i="17"/>
  <c r="F104" i="26"/>
  <c r="G103" i="26" s="1"/>
  <c r="H55" i="17"/>
  <c r="G135" i="26"/>
  <c r="F129" i="26"/>
  <c r="H74" i="17"/>
  <c r="F144" i="26"/>
  <c r="F55" i="26"/>
  <c r="H70" i="17"/>
  <c r="F115" i="26"/>
  <c r="G22" i="30"/>
  <c r="H11" i="17"/>
  <c r="H41" i="17"/>
  <c r="F127" i="26"/>
  <c r="G128" i="26" s="1"/>
  <c r="H38" i="17"/>
  <c r="H46" i="17"/>
  <c r="F9" i="26"/>
  <c r="G9" i="26" s="1"/>
  <c r="F40" i="26"/>
  <c r="F41" i="30"/>
  <c r="F13" i="30"/>
  <c r="H79" i="17"/>
  <c r="F64" i="26"/>
  <c r="G64" i="26" s="1"/>
  <c r="H49" i="17"/>
  <c r="F72" i="26"/>
  <c r="H33" i="17"/>
  <c r="H114" i="17"/>
  <c r="F47" i="26"/>
  <c r="G48" i="26" s="1"/>
  <c r="H78" i="17"/>
  <c r="H16" i="17"/>
  <c r="H61" i="17"/>
  <c r="H31" i="17"/>
  <c r="F102" i="26"/>
  <c r="C564" i="17"/>
  <c r="F131" i="26"/>
  <c r="H6" i="17"/>
  <c r="H141" i="17"/>
  <c r="H150" i="17"/>
  <c r="H17" i="17"/>
  <c r="F12" i="9"/>
  <c r="F130" i="26"/>
  <c r="F32" i="26"/>
  <c r="G31" i="26" s="1"/>
  <c r="F37" i="30"/>
  <c r="G36" i="30" s="1"/>
  <c r="F23" i="26"/>
  <c r="G54" i="26"/>
  <c r="H305" i="32"/>
  <c r="H358" i="32"/>
  <c r="H369" i="32"/>
  <c r="H380" i="32"/>
  <c r="H391" i="32"/>
  <c r="H407" i="32"/>
  <c r="H414" i="32"/>
  <c r="H426" i="32"/>
  <c r="H121" i="17"/>
  <c r="F42" i="26"/>
  <c r="C20" i="9"/>
  <c r="L1" i="17" s="1"/>
  <c r="H122" i="17"/>
  <c r="F30" i="26"/>
  <c r="G29" i="26" s="1"/>
  <c r="H124" i="17"/>
  <c r="H18" i="17"/>
  <c r="F8" i="26"/>
  <c r="G7" i="26" s="1"/>
  <c r="H53" i="17"/>
  <c r="H1394" i="32"/>
  <c r="F27" i="30"/>
  <c r="G16" i="26"/>
  <c r="C760" i="17"/>
  <c r="H1477" i="32"/>
  <c r="G86" i="26"/>
  <c r="F113" i="26"/>
  <c r="G113" i="26" s="1"/>
  <c r="F18" i="30"/>
  <c r="H21" i="17"/>
  <c r="F8" i="9"/>
  <c r="G25" i="26"/>
  <c r="F14" i="30"/>
  <c r="F142" i="26"/>
  <c r="G142" i="26" s="1"/>
  <c r="H82" i="17"/>
  <c r="F34" i="30"/>
  <c r="F66" i="26"/>
  <c r="H91" i="17"/>
  <c r="H29" i="17"/>
  <c r="F24" i="26"/>
  <c r="G53" i="26"/>
  <c r="H25" i="17"/>
  <c r="H103" i="17"/>
  <c r="H100" i="17"/>
  <c r="F143" i="26"/>
  <c r="F79" i="26"/>
  <c r="H80" i="17"/>
  <c r="F40" i="30"/>
  <c r="H116" i="17"/>
  <c r="F62" i="26"/>
  <c r="G63" i="26" s="1"/>
  <c r="H127" i="17"/>
  <c r="F46" i="26"/>
  <c r="G45" i="26" s="1"/>
  <c r="F50" i="26"/>
  <c r="G49" i="26" s="1"/>
  <c r="H133" i="17"/>
  <c r="F78" i="26"/>
  <c r="F96" i="26"/>
  <c r="G95" i="26" s="1"/>
  <c r="H143" i="17"/>
  <c r="F26" i="30"/>
  <c r="H51" i="17"/>
  <c r="H65" i="17"/>
  <c r="F61" i="26"/>
  <c r="H83" i="17"/>
  <c r="G121" i="26"/>
  <c r="F41" i="26"/>
  <c r="G136" i="26"/>
  <c r="H136" i="17"/>
  <c r="F34" i="26"/>
  <c r="G34" i="26" s="1"/>
  <c r="H73" i="17"/>
  <c r="G87" i="26"/>
  <c r="F145" i="26"/>
  <c r="G146" i="26" s="1"/>
  <c r="H42" i="17"/>
  <c r="H12" i="17"/>
  <c r="H648" i="32"/>
  <c r="C273" i="17"/>
  <c r="H991" i="32"/>
  <c r="C507" i="17"/>
  <c r="H1028" i="32"/>
  <c r="C1557" i="17"/>
  <c r="H1155" i="32"/>
  <c r="C1431" i="17"/>
  <c r="H1283" i="32"/>
  <c r="C1354" i="17"/>
  <c r="F5" i="31"/>
  <c r="C45" i="17"/>
  <c r="C244" i="17"/>
  <c r="C492" i="17"/>
  <c r="F81" i="26"/>
  <c r="G80" i="26" s="1"/>
  <c r="G83" i="26"/>
  <c r="C308" i="17"/>
  <c r="C644" i="17"/>
  <c r="C687" i="17"/>
  <c r="H24" i="32"/>
  <c r="C1026" i="17"/>
  <c r="H54" i="32"/>
  <c r="C663" i="17"/>
  <c r="H197" i="32"/>
  <c r="C1452" i="17"/>
  <c r="H251" i="32"/>
  <c r="C1436" i="17"/>
  <c r="H159" i="32"/>
  <c r="C1524" i="17"/>
  <c r="H137" i="32"/>
  <c r="C777" i="17"/>
  <c r="H215" i="32"/>
  <c r="C1257" i="17"/>
  <c r="H244" i="32"/>
  <c r="C1212" i="17"/>
  <c r="H339" i="32"/>
  <c r="C1502" i="17"/>
  <c r="H347" i="32"/>
  <c r="C1460" i="17"/>
  <c r="H396" i="32"/>
  <c r="C868" i="17"/>
  <c r="H466" i="32"/>
  <c r="C1058" i="17"/>
  <c r="H464" i="32"/>
  <c r="H361" i="32"/>
  <c r="H549" i="32"/>
  <c r="H163" i="32"/>
  <c r="H232" i="32"/>
  <c r="H27" i="32"/>
  <c r="H584" i="32"/>
  <c r="H598" i="32"/>
  <c r="I598" i="32" s="1"/>
  <c r="H3" i="32"/>
  <c r="H141" i="32"/>
  <c r="H171" i="32"/>
  <c r="H211" i="32"/>
  <c r="H208" i="32"/>
  <c r="H237" i="32"/>
  <c r="H246" i="32"/>
  <c r="H447" i="32"/>
  <c r="I446" i="32" s="1"/>
  <c r="H451" i="32"/>
  <c r="H312" i="32"/>
  <c r="H327" i="32"/>
  <c r="H362" i="32"/>
  <c r="H1251" i="32"/>
  <c r="H1288" i="32"/>
  <c r="H1229" i="32"/>
  <c r="H529" i="32"/>
  <c r="H985" i="32"/>
  <c r="H1007" i="32"/>
  <c r="H1015" i="32"/>
  <c r="H840" i="32"/>
  <c r="H903" i="32"/>
  <c r="H930" i="32"/>
  <c r="H1279" i="32"/>
  <c r="H1298" i="32"/>
  <c r="H966" i="32"/>
  <c r="H1171" i="32"/>
  <c r="H1216" i="32"/>
  <c r="H1429" i="32"/>
  <c r="H1500" i="32"/>
  <c r="H845" i="32"/>
  <c r="H1284" i="32"/>
  <c r="H1466" i="32"/>
  <c r="H757" i="32"/>
  <c r="H1255" i="32"/>
  <c r="H1498" i="32"/>
  <c r="H125" i="32"/>
  <c r="I671" i="23"/>
  <c r="H433" i="32"/>
  <c r="I1387" i="23"/>
  <c r="H1091" i="32"/>
  <c r="H1374" i="32"/>
  <c r="H778" i="32"/>
  <c r="H1087" i="32"/>
  <c r="H1112" i="32"/>
  <c r="H1345" i="32"/>
  <c r="H4" i="32"/>
  <c r="H440" i="32"/>
  <c r="H811" i="32"/>
  <c r="H912" i="32"/>
  <c r="H904" i="32"/>
  <c r="H1324" i="32"/>
  <c r="H1054" i="32"/>
  <c r="H1152" i="32"/>
  <c r="H1382" i="32"/>
  <c r="I1797" i="23"/>
  <c r="I2036" i="23"/>
  <c r="I1689" i="23"/>
  <c r="H836" i="32"/>
  <c r="H1379" i="32"/>
  <c r="I1385" i="23"/>
  <c r="H238" i="32"/>
  <c r="H527" i="32"/>
  <c r="H607" i="32"/>
  <c r="H1398" i="32"/>
  <c r="H1440" i="32"/>
  <c r="H1457" i="32"/>
  <c r="I1457" i="32" s="1"/>
  <c r="H1473" i="32"/>
  <c r="H87" i="32"/>
  <c r="H124" i="32"/>
  <c r="H47" i="32"/>
  <c r="H56" i="32"/>
  <c r="H72" i="32"/>
  <c r="H80" i="32"/>
  <c r="H101" i="32"/>
  <c r="H117" i="32"/>
  <c r="H126" i="32"/>
  <c r="I125" i="32" s="1"/>
  <c r="H120" i="32"/>
  <c r="H678" i="32"/>
  <c r="H721" i="32"/>
  <c r="H530" i="32"/>
  <c r="I529" i="32" s="1"/>
  <c r="H631" i="32"/>
  <c r="H774" i="32"/>
  <c r="H857" i="32"/>
  <c r="H895" i="32"/>
  <c r="H1454" i="32"/>
  <c r="H154" i="32"/>
  <c r="H476" i="32"/>
  <c r="H483" i="32"/>
  <c r="H499" i="32"/>
  <c r="H1415" i="32"/>
  <c r="H1428" i="32"/>
  <c r="H10" i="32"/>
  <c r="H26" i="32"/>
  <c r="H45" i="32"/>
  <c r="I45" i="32" s="1"/>
  <c r="H58" i="32"/>
  <c r="H74" i="32"/>
  <c r="H133" i="32"/>
  <c r="H60" i="32"/>
  <c r="H68" i="32"/>
  <c r="H119" i="32"/>
  <c r="H161" i="32"/>
  <c r="H169" i="32"/>
  <c r="H177" i="32"/>
  <c r="H193" i="32"/>
  <c r="H209" i="32"/>
  <c r="H218" i="32"/>
  <c r="H226" i="32"/>
  <c r="H234" i="32"/>
  <c r="H444" i="32"/>
  <c r="H699" i="32"/>
  <c r="H514" i="32"/>
  <c r="H825" i="32"/>
  <c r="H1237" i="32"/>
  <c r="K20" i="9"/>
  <c r="F141" i="14"/>
  <c r="G141" i="14" s="1"/>
  <c r="C85" i="15"/>
  <c r="F155" i="14"/>
  <c r="G154" i="14" s="1"/>
  <c r="C63" i="15"/>
  <c r="C148" i="15"/>
  <c r="F88" i="14"/>
  <c r="G87" i="14" s="1"/>
  <c r="C102" i="15"/>
  <c r="C52" i="15"/>
  <c r="C91" i="15"/>
  <c r="C31" i="15"/>
  <c r="F4" i="14"/>
  <c r="G4" i="14" s="1"/>
  <c r="F62" i="14"/>
  <c r="G63" i="14" s="1"/>
  <c r="G28" i="14"/>
  <c r="F135" i="14"/>
  <c r="C116" i="15"/>
  <c r="F70" i="14"/>
  <c r="F25" i="14"/>
  <c r="G25" i="14" s="1"/>
  <c r="C101" i="15"/>
  <c r="C95" i="15"/>
  <c r="F91" i="14"/>
  <c r="C7" i="13"/>
  <c r="E7" i="13" s="1"/>
  <c r="C162" i="15"/>
  <c r="G129" i="14"/>
  <c r="G65" i="14"/>
  <c r="G148" i="14"/>
  <c r="C8" i="13"/>
  <c r="E8" i="13" s="1"/>
  <c r="G122" i="14"/>
  <c r="F99" i="14"/>
  <c r="C166" i="15"/>
  <c r="C150" i="15"/>
  <c r="C139" i="15"/>
  <c r="C155" i="15"/>
  <c r="F41" i="14"/>
  <c r="G42" i="14" s="1"/>
  <c r="G119" i="14"/>
  <c r="G106" i="14"/>
  <c r="C46" i="15"/>
  <c r="C167" i="15"/>
  <c r="C71" i="15"/>
  <c r="G23" i="14"/>
  <c r="G53" i="14"/>
  <c r="G54" i="14"/>
  <c r="G17" i="14"/>
  <c r="G16" i="14"/>
  <c r="G89" i="14"/>
  <c r="G90" i="14"/>
  <c r="F139" i="14"/>
  <c r="G128" i="14"/>
  <c r="G151" i="14"/>
  <c r="F114" i="14"/>
  <c r="G113" i="14" s="1"/>
  <c r="F58" i="14"/>
  <c r="F15" i="14"/>
  <c r="G14" i="14" s="1"/>
  <c r="F52" i="14"/>
  <c r="C158" i="15"/>
  <c r="C40" i="15"/>
  <c r="C128" i="15"/>
  <c r="C99" i="15"/>
  <c r="C36" i="15"/>
  <c r="G137" i="14"/>
  <c r="G32" i="14"/>
  <c r="C12" i="15"/>
  <c r="F35" i="14"/>
  <c r="G35" i="14" s="1"/>
  <c r="F26" i="14"/>
  <c r="G112" i="14"/>
  <c r="C143" i="15"/>
  <c r="C124" i="15"/>
  <c r="G105" i="14"/>
  <c r="G45" i="14"/>
  <c r="C9" i="13"/>
  <c r="E9" i="13" s="1"/>
  <c r="G120" i="14"/>
  <c r="G84" i="14"/>
  <c r="G83" i="14"/>
  <c r="G73" i="14"/>
  <c r="G72" i="14"/>
  <c r="G109" i="14"/>
  <c r="G110" i="14"/>
  <c r="F19" i="14"/>
  <c r="C92" i="15"/>
  <c r="C13" i="13"/>
  <c r="E13" i="13" s="1"/>
  <c r="C164" i="15"/>
  <c r="F51" i="14"/>
  <c r="C112" i="15"/>
  <c r="C161" i="15"/>
  <c r="C134" i="15"/>
  <c r="C18" i="15"/>
  <c r="F11" i="14"/>
  <c r="G13" i="14" s="1"/>
  <c r="F5" i="14"/>
  <c r="C111" i="15"/>
  <c r="C14" i="15"/>
  <c r="C5" i="13"/>
  <c r="E5" i="13" s="1"/>
  <c r="F74" i="14"/>
  <c r="G74" i="14" s="1"/>
  <c r="C14" i="13"/>
  <c r="E14" i="13" s="1"/>
  <c r="F132" i="14"/>
  <c r="G132" i="14" s="1"/>
  <c r="G48" i="14"/>
  <c r="G115" i="14"/>
  <c r="G22" i="14"/>
  <c r="G127" i="14"/>
  <c r="C55" i="15"/>
  <c r="C62" i="15"/>
  <c r="G150" i="14"/>
  <c r="G125" i="14"/>
  <c r="C4" i="13"/>
  <c r="E4" i="13" s="1"/>
  <c r="C83" i="15"/>
  <c r="C6" i="13"/>
  <c r="E6" i="13" s="1"/>
  <c r="G138" i="14"/>
  <c r="C144" i="15"/>
  <c r="G145" i="14"/>
  <c r="G146" i="14"/>
  <c r="G94" i="14"/>
  <c r="G93" i="14"/>
  <c r="G111" i="14"/>
  <c r="G66" i="14"/>
  <c r="G67" i="14"/>
  <c r="G60" i="14"/>
  <c r="G61" i="14"/>
  <c r="G33" i="14"/>
  <c r="G20" i="14"/>
  <c r="G21" i="14"/>
  <c r="G43" i="14"/>
  <c r="G44" i="14"/>
  <c r="G156" i="14"/>
  <c r="G157" i="14"/>
  <c r="G101" i="14"/>
  <c r="G102" i="14"/>
  <c r="G121" i="14"/>
  <c r="G118" i="14"/>
  <c r="G47" i="14"/>
  <c r="G126" i="14"/>
  <c r="G29" i="14"/>
  <c r="G86" i="14"/>
  <c r="G85" i="14"/>
  <c r="G68" i="14"/>
  <c r="G69" i="14"/>
  <c r="G50" i="14"/>
  <c r="G49" i="14"/>
  <c r="G30" i="14"/>
  <c r="G31" i="14"/>
  <c r="G9" i="14"/>
  <c r="G10" i="14"/>
  <c r="G81" i="14"/>
  <c r="G82" i="14"/>
  <c r="G152" i="14"/>
  <c r="G153" i="14"/>
  <c r="G97" i="14"/>
  <c r="G98" i="14"/>
  <c r="G40" i="14"/>
  <c r="G39" i="14"/>
  <c r="G95" i="14"/>
  <c r="G96" i="14"/>
  <c r="C32" i="15"/>
  <c r="G149" i="14"/>
  <c r="F144" i="14"/>
  <c r="G144" i="14" s="1"/>
  <c r="C11" i="13"/>
  <c r="E11" i="13" s="1"/>
  <c r="C15" i="15"/>
  <c r="C119" i="15"/>
  <c r="C16" i="13"/>
  <c r="E16" i="13" s="1"/>
  <c r="C67" i="15"/>
  <c r="C94" i="15"/>
  <c r="C130" i="15"/>
  <c r="C146" i="15"/>
  <c r="G64" i="14"/>
  <c r="F100" i="14"/>
  <c r="C126" i="15"/>
  <c r="C10" i="15"/>
  <c r="F134" i="14"/>
  <c r="G136" i="14"/>
  <c r="C15" i="13"/>
  <c r="E15" i="13" s="1"/>
  <c r="F57" i="14"/>
  <c r="C96" i="15"/>
  <c r="G46" i="14"/>
  <c r="C12" i="13"/>
  <c r="E12" i="13" s="1"/>
  <c r="C43" i="15"/>
  <c r="C72" i="15"/>
  <c r="C3" i="13"/>
  <c r="C137" i="15"/>
  <c r="C10" i="13"/>
  <c r="E10" i="13" s="1"/>
  <c r="C147" i="15"/>
  <c r="E3" i="31"/>
  <c r="E4" i="31"/>
  <c r="E9" i="31"/>
  <c r="H676" i="32"/>
  <c r="H695" i="32"/>
  <c r="H1355" i="32"/>
  <c r="H1372" i="32"/>
  <c r="H1413" i="32"/>
  <c r="H223" i="32"/>
  <c r="H183" i="32"/>
  <c r="F11" i="30"/>
  <c r="H203" i="32"/>
  <c r="H130" i="32"/>
  <c r="H156" i="32"/>
  <c r="H484" i="32"/>
  <c r="H492" i="32"/>
  <c r="H534" i="32"/>
  <c r="H547" i="32"/>
  <c r="H571" i="32"/>
  <c r="H579" i="32"/>
  <c r="H230" i="32"/>
  <c r="H408" i="32"/>
  <c r="H487" i="32"/>
  <c r="H1449" i="32"/>
  <c r="F12" i="30"/>
  <c r="F33" i="30"/>
  <c r="F3" i="30"/>
  <c r="F16" i="30"/>
  <c r="H268" i="32"/>
  <c r="H377" i="32"/>
  <c r="H410" i="32"/>
  <c r="H528" i="32"/>
  <c r="H1416" i="32"/>
  <c r="F25" i="30"/>
  <c r="G24" i="30" s="1"/>
  <c r="H694" i="32"/>
  <c r="H734" i="32"/>
  <c r="H815" i="32"/>
  <c r="H849" i="32"/>
  <c r="H826" i="32"/>
  <c r="H990" i="32"/>
  <c r="H880" i="32"/>
  <c r="H580" i="32"/>
  <c r="F20" i="30"/>
  <c r="G21" i="30" s="1"/>
  <c r="H70" i="32"/>
  <c r="H472" i="32"/>
  <c r="H35" i="32"/>
  <c r="H202" i="32"/>
  <c r="H318" i="32"/>
  <c r="H329" i="32"/>
  <c r="H333" i="32"/>
  <c r="F32" i="30"/>
  <c r="H65" i="32"/>
  <c r="H425" i="32"/>
  <c r="I425" i="32" s="1"/>
  <c r="H432" i="32"/>
  <c r="H436" i="32"/>
  <c r="H729" i="32"/>
  <c r="H1550" i="32"/>
  <c r="H114" i="32"/>
  <c r="H75" i="32"/>
  <c r="H96" i="32"/>
  <c r="H142" i="32"/>
  <c r="H151" i="32"/>
  <c r="H180" i="32"/>
  <c r="H255" i="32"/>
  <c r="H640" i="32"/>
  <c r="H905" i="32"/>
  <c r="H1035" i="32"/>
  <c r="H1061" i="32"/>
  <c r="H1077" i="32"/>
  <c r="H1106" i="32"/>
  <c r="H1243" i="32"/>
  <c r="H1510" i="32"/>
  <c r="H1383" i="32"/>
  <c r="H1407" i="32"/>
  <c r="H1496" i="32"/>
  <c r="H1423" i="32"/>
  <c r="H592" i="32"/>
  <c r="H1258" i="32"/>
  <c r="H1329" i="32"/>
  <c r="H1034" i="32"/>
  <c r="H1042" i="32"/>
  <c r="H1093" i="32"/>
  <c r="H1101" i="32"/>
  <c r="H1109" i="32"/>
  <c r="F39" i="30"/>
  <c r="H86" i="32"/>
  <c r="H139" i="32"/>
  <c r="H152" i="32"/>
  <c r="H276" i="32"/>
  <c r="H332" i="32"/>
  <c r="H351" i="32"/>
  <c r="H355" i="32"/>
  <c r="H359" i="32"/>
  <c r="H370" i="32"/>
  <c r="H643" i="32"/>
  <c r="H651" i="32"/>
  <c r="H667" i="32"/>
  <c r="H715" i="32"/>
  <c r="H731" i="32"/>
  <c r="H612" i="32"/>
  <c r="H674" i="32"/>
  <c r="H920" i="32"/>
  <c r="H962" i="32"/>
  <c r="H801" i="32"/>
  <c r="H822" i="32"/>
  <c r="H843" i="32"/>
  <c r="H859" i="32"/>
  <c r="H897" i="32"/>
  <c r="H931" i="32"/>
  <c r="H939" i="32"/>
  <c r="H948" i="32"/>
  <c r="H978" i="32"/>
  <c r="H1014" i="32"/>
  <c r="H1483" i="32"/>
  <c r="H7" i="32"/>
  <c r="H93" i="32"/>
  <c r="H50" i="32"/>
  <c r="H261" i="32"/>
  <c r="H265" i="32"/>
  <c r="H343" i="32"/>
  <c r="H523" i="32"/>
  <c r="H556" i="32"/>
  <c r="H564" i="32"/>
  <c r="H1148" i="32"/>
  <c r="H1411" i="32"/>
  <c r="H1446" i="32"/>
  <c r="H1480" i="32"/>
  <c r="H1487" i="32"/>
  <c r="F15" i="30"/>
  <c r="F38" i="30"/>
  <c r="H99" i="32"/>
  <c r="H115" i="32"/>
  <c r="H204" i="32"/>
  <c r="H144" i="32"/>
  <c r="H131" i="32"/>
  <c r="H278" i="32"/>
  <c r="H282" i="32"/>
  <c r="H319" i="32"/>
  <c r="H323" i="32"/>
  <c r="H360" i="32"/>
  <c r="H367" i="32"/>
  <c r="H371" i="32"/>
  <c r="H439" i="32"/>
  <c r="H1024" i="32"/>
  <c r="H1270" i="32"/>
  <c r="H1316" i="32"/>
  <c r="H1244" i="32"/>
  <c r="H1360" i="32"/>
  <c r="H1389" i="32"/>
  <c r="H633" i="32"/>
  <c r="H1209" i="32"/>
  <c r="H1322" i="32"/>
  <c r="H1056" i="32"/>
  <c r="H1405" i="32"/>
  <c r="H1418" i="32"/>
  <c r="H1422" i="32"/>
  <c r="F10" i="30"/>
  <c r="H94" i="32"/>
  <c r="H38" i="32"/>
  <c r="H55" i="32"/>
  <c r="H48" i="32"/>
  <c r="H245" i="32"/>
  <c r="H298" i="32"/>
  <c r="H1032" i="32"/>
  <c r="H1040" i="32"/>
  <c r="H1143" i="32"/>
  <c r="H1151" i="32"/>
  <c r="H1159" i="32"/>
  <c r="H1167" i="32"/>
  <c r="H1191" i="32"/>
  <c r="H1204" i="32"/>
  <c r="H1212" i="32"/>
  <c r="H1055" i="32"/>
  <c r="H1064" i="32"/>
  <c r="F30" i="30"/>
  <c r="H78" i="32"/>
  <c r="H63" i="32"/>
  <c r="H122" i="32"/>
  <c r="H173" i="32"/>
  <c r="H205" i="32"/>
  <c r="H176" i="32"/>
  <c r="H184" i="32"/>
  <c r="H569" i="32"/>
  <c r="H620" i="32"/>
  <c r="H628" i="32"/>
  <c r="H888" i="32"/>
  <c r="H1185" i="32"/>
  <c r="H1193" i="32"/>
  <c r="H1202" i="32"/>
  <c r="H1256" i="32"/>
  <c r="H1269" i="32"/>
  <c r="H1277" i="32"/>
  <c r="H1306" i="32"/>
  <c r="H1554" i="32"/>
  <c r="H1562" i="32"/>
  <c r="H1481" i="32"/>
  <c r="H1485" i="32"/>
  <c r="H1530" i="32"/>
  <c r="G122" i="26"/>
  <c r="G88" i="26"/>
  <c r="F118" i="26"/>
  <c r="G118" i="26" s="1"/>
  <c r="H26" i="17"/>
  <c r="F105" i="26"/>
  <c r="G106" i="26" s="1"/>
  <c r="H153" i="17"/>
  <c r="F133" i="26"/>
  <c r="G134" i="26" s="1"/>
  <c r="H8" i="17"/>
  <c r="F123" i="26"/>
  <c r="G119" i="26"/>
  <c r="H4" i="17"/>
  <c r="G74" i="26"/>
  <c r="H24" i="17"/>
  <c r="G26" i="26"/>
  <c r="H63" i="17"/>
  <c r="H94" i="17"/>
  <c r="F73" i="26"/>
  <c r="G98" i="26"/>
  <c r="G18" i="26"/>
  <c r="G17" i="26"/>
  <c r="F4" i="26"/>
  <c r="F12" i="26"/>
  <c r="F20" i="26"/>
  <c r="F28" i="26"/>
  <c r="F44" i="26"/>
  <c r="F52" i="26"/>
  <c r="G52" i="26" s="1"/>
  <c r="F60" i="26"/>
  <c r="F68" i="26"/>
  <c r="G68" i="26" s="1"/>
  <c r="F85" i="26"/>
  <c r="F93" i="26"/>
  <c r="F101" i="26"/>
  <c r="G102" i="26" s="1"/>
  <c r="F109" i="26"/>
  <c r="G109" i="26" s="1"/>
  <c r="F125" i="26"/>
  <c r="G125" i="26" s="1"/>
  <c r="F6" i="26"/>
  <c r="G5" i="26" s="1"/>
  <c r="G22" i="26"/>
  <c r="G112" i="26"/>
  <c r="F70" i="26"/>
  <c r="G70" i="26" s="1"/>
  <c r="G89" i="26"/>
  <c r="G97" i="26"/>
  <c r="F3" i="26"/>
  <c r="F11" i="26"/>
  <c r="F19" i="26"/>
  <c r="F27" i="26"/>
  <c r="F35" i="26"/>
  <c r="G35" i="26" s="1"/>
  <c r="F43" i="26"/>
  <c r="F59" i="26"/>
  <c r="G59" i="26" s="1"/>
  <c r="F67" i="26"/>
  <c r="F76" i="26"/>
  <c r="G76" i="26" s="1"/>
  <c r="F84" i="26"/>
  <c r="F92" i="26"/>
  <c r="G92" i="26" s="1"/>
  <c r="F100" i="26"/>
  <c r="G99" i="26" s="1"/>
  <c r="F108" i="26"/>
  <c r="G108" i="26" s="1"/>
  <c r="F116" i="26"/>
  <c r="F124" i="26"/>
  <c r="F132" i="26"/>
  <c r="F140" i="26"/>
  <c r="G139" i="26" s="1"/>
  <c r="F7" i="9"/>
  <c r="F11" i="9"/>
  <c r="F5" i="9"/>
  <c r="E21" i="9"/>
  <c r="E10" i="9"/>
  <c r="F10" i="9" s="1"/>
  <c r="E15" i="9"/>
  <c r="F15" i="9" s="1"/>
  <c r="E14" i="9"/>
  <c r="F14" i="9" s="1"/>
  <c r="H1139" i="32"/>
  <c r="H1057" i="32"/>
  <c r="I1688" i="23"/>
  <c r="H1566" i="32"/>
  <c r="I1094" i="23"/>
  <c r="I1101" i="23"/>
  <c r="H91" i="32"/>
  <c r="H435" i="32"/>
  <c r="I1733" i="23"/>
  <c r="H175" i="32"/>
  <c r="H1072" i="32"/>
  <c r="I1401" i="23"/>
  <c r="H1176" i="32"/>
  <c r="H1184" i="32"/>
  <c r="I1232" i="23"/>
  <c r="H33" i="32"/>
  <c r="H642" i="32"/>
  <c r="H862" i="32"/>
  <c r="H1403" i="32"/>
  <c r="I290" i="23"/>
  <c r="H314" i="32"/>
  <c r="I1816" i="23"/>
  <c r="H610" i="32"/>
  <c r="I1187" i="23"/>
  <c r="H1347" i="32"/>
  <c r="I1074" i="23"/>
  <c r="I273" i="23"/>
  <c r="H299" i="32"/>
  <c r="H728" i="32"/>
  <c r="I693" i="23"/>
  <c r="H737" i="32"/>
  <c r="I1608" i="23"/>
  <c r="H510" i="32"/>
  <c r="I1948" i="23"/>
  <c r="H828" i="32"/>
  <c r="I208" i="23"/>
  <c r="I1147" i="23"/>
  <c r="H469" i="32"/>
  <c r="I2025" i="23"/>
  <c r="H1265" i="32"/>
  <c r="I1556" i="23"/>
  <c r="H1452" i="32"/>
  <c r="H22" i="32"/>
  <c r="H57" i="32"/>
  <c r="H64" i="32"/>
  <c r="H85" i="32"/>
  <c r="H134" i="32"/>
  <c r="H248" i="32"/>
  <c r="H240" i="32"/>
  <c r="H217" i="32"/>
  <c r="H443" i="32"/>
  <c r="H450" i="32"/>
  <c r="H454" i="32"/>
  <c r="H473" i="32"/>
  <c r="H545" i="32"/>
  <c r="H672" i="32"/>
  <c r="H619" i="32"/>
  <c r="H541" i="32"/>
  <c r="H681" i="32"/>
  <c r="H745" i="32"/>
  <c r="H807" i="32"/>
  <c r="H850" i="32"/>
  <c r="H858" i="32"/>
  <c r="H968" i="32"/>
  <c r="H1001" i="32"/>
  <c r="H1017" i="32"/>
  <c r="H744" i="32"/>
  <c r="H814" i="32"/>
  <c r="H856" i="32"/>
  <c r="H902" i="32"/>
  <c r="H911" i="32"/>
  <c r="H919" i="32"/>
  <c r="H961" i="32"/>
  <c r="H761" i="32"/>
  <c r="H839" i="32"/>
  <c r="H976" i="32"/>
  <c r="H1217" i="32"/>
  <c r="H1247" i="32"/>
  <c r="H1292" i="32"/>
  <c r="H1314" i="32"/>
  <c r="H1341" i="32"/>
  <c r="H1460" i="32"/>
  <c r="H1502" i="32"/>
  <c r="H1458" i="32"/>
  <c r="H1513" i="32"/>
  <c r="H1521" i="32"/>
  <c r="H1547" i="32"/>
  <c r="H8" i="32"/>
  <c r="H207" i="32"/>
  <c r="H295" i="32"/>
  <c r="H486" i="32"/>
  <c r="H494" i="32"/>
  <c r="H511" i="32"/>
  <c r="H566" i="32"/>
  <c r="H874" i="32"/>
  <c r="H861" i="32"/>
  <c r="H1308" i="32"/>
  <c r="H1241" i="32"/>
  <c r="H1301" i="32"/>
  <c r="H1453" i="32"/>
  <c r="H1461" i="32"/>
  <c r="H1544" i="32"/>
  <c r="H1334" i="32"/>
  <c r="H1342" i="32"/>
  <c r="H1430" i="32"/>
  <c r="H1451" i="32"/>
  <c r="H1516" i="32"/>
  <c r="H165" i="32"/>
  <c r="H474" i="32"/>
  <c r="H708" i="32"/>
  <c r="H783" i="32"/>
  <c r="H755" i="32"/>
  <c r="H772" i="32"/>
  <c r="H818" i="32"/>
  <c r="I818" i="32" s="1"/>
  <c r="H838" i="32"/>
  <c r="H1069" i="32"/>
  <c r="H1085" i="32"/>
  <c r="H1220" i="32"/>
  <c r="H1140" i="32"/>
  <c r="H1180" i="32"/>
  <c r="H1264" i="32"/>
  <c r="H1353" i="32"/>
  <c r="H1448" i="32"/>
  <c r="H1464" i="32"/>
  <c r="H1511" i="32"/>
  <c r="H1519" i="32"/>
  <c r="H1545" i="32"/>
  <c r="H1553" i="32"/>
  <c r="H1561" i="32"/>
  <c r="H1335" i="32"/>
  <c r="H13" i="32"/>
  <c r="H95" i="32"/>
  <c r="H103" i="32"/>
  <c r="H111" i="32"/>
  <c r="H76" i="32"/>
  <c r="H112" i="32"/>
  <c r="H181" i="32"/>
  <c r="H189" i="32"/>
  <c r="H179" i="32"/>
  <c r="H187" i="32"/>
  <c r="H221" i="32"/>
  <c r="H381" i="32"/>
  <c r="H475" i="32"/>
  <c r="H338" i="32"/>
  <c r="H375" i="32"/>
  <c r="H513" i="32"/>
  <c r="H644" i="32"/>
  <c r="H481" i="32"/>
  <c r="H538" i="32"/>
  <c r="H583" i="32"/>
  <c r="H591" i="32"/>
  <c r="H841" i="32"/>
  <c r="H900" i="32"/>
  <c r="H921" i="32"/>
  <c r="H934" i="32"/>
  <c r="H773" i="32"/>
  <c r="H781" i="32"/>
  <c r="H929" i="32"/>
  <c r="H1154" i="32"/>
  <c r="H1162" i="32"/>
  <c r="H1207" i="32"/>
  <c r="H1295" i="32"/>
  <c r="H1141" i="32"/>
  <c r="H1157" i="32"/>
  <c r="H1165" i="32"/>
  <c r="H1173" i="32"/>
  <c r="H1199" i="32"/>
  <c r="H1406" i="32"/>
  <c r="H1392" i="32"/>
  <c r="H1478" i="32"/>
  <c r="H1517" i="32"/>
  <c r="H1525" i="32"/>
  <c r="H742" i="32"/>
  <c r="H833" i="32"/>
  <c r="H878" i="32"/>
  <c r="H1049" i="32"/>
  <c r="H1070" i="32"/>
  <c r="H1107" i="32"/>
  <c r="H1131" i="32"/>
  <c r="H1304" i="32"/>
  <c r="H1079" i="32"/>
  <c r="H1222" i="32"/>
  <c r="H1231" i="32"/>
  <c r="H1239" i="32"/>
  <c r="H1326" i="32"/>
  <c r="H1045" i="32"/>
  <c r="H1332" i="32"/>
  <c r="H1348" i="32"/>
  <c r="H1393" i="32"/>
  <c r="H1531" i="32"/>
  <c r="H1539" i="32"/>
  <c r="H1330" i="32"/>
  <c r="H1338" i="32"/>
  <c r="H1362" i="32"/>
  <c r="I1993" i="23"/>
  <c r="H14" i="32"/>
  <c r="H41" i="32"/>
  <c r="H77" i="32"/>
  <c r="H42" i="32"/>
  <c r="H121" i="32"/>
  <c r="H83" i="32"/>
  <c r="H129" i="32"/>
  <c r="H182" i="32"/>
  <c r="H190" i="32"/>
  <c r="H196" i="32"/>
  <c r="H155" i="32"/>
  <c r="H271" i="32"/>
  <c r="H275" i="32"/>
  <c r="H404" i="32"/>
  <c r="H415" i="32"/>
  <c r="H423" i="32"/>
  <c r="H291" i="32"/>
  <c r="H480" i="32"/>
  <c r="H608" i="32"/>
  <c r="H637" i="32"/>
  <c r="H506" i="32"/>
  <c r="H515" i="32"/>
  <c r="H578" i="32"/>
  <c r="H596" i="32"/>
  <c r="H796" i="32"/>
  <c r="H812" i="32"/>
  <c r="H842" i="32"/>
  <c r="H950" i="32"/>
  <c r="H1000" i="32"/>
  <c r="H1016" i="32"/>
  <c r="H768" i="32"/>
  <c r="H789" i="32"/>
  <c r="H994" i="32"/>
  <c r="H1018" i="32"/>
  <c r="H762" i="32"/>
  <c r="H1224" i="32"/>
  <c r="H1290" i="32"/>
  <c r="H1144" i="32"/>
  <c r="H1198" i="32"/>
  <c r="H1401" i="32"/>
  <c r="H1427" i="32"/>
  <c r="H1387" i="32"/>
  <c r="H1395" i="32"/>
  <c r="H1455" i="32"/>
  <c r="H1463" i="32"/>
  <c r="H1479" i="32"/>
  <c r="H1546" i="32"/>
  <c r="H30" i="32"/>
  <c r="I63" i="23"/>
  <c r="H108" i="32"/>
  <c r="I130" i="23"/>
  <c r="H249" i="32"/>
  <c r="H536" i="32"/>
  <c r="I296" i="23"/>
  <c r="H603" i="32"/>
  <c r="I76" i="23"/>
  <c r="H616" i="32"/>
  <c r="H624" i="32"/>
  <c r="H1357" i="32"/>
  <c r="H1365" i="32"/>
  <c r="H354" i="32"/>
  <c r="I597" i="23"/>
  <c r="H373" i="32"/>
  <c r="I328" i="23"/>
  <c r="H517" i="32"/>
  <c r="I466" i="23"/>
  <c r="I1548" i="23"/>
  <c r="I1788" i="23"/>
  <c r="H52" i="32"/>
  <c r="H201" i="32"/>
  <c r="H306" i="32"/>
  <c r="H317" i="32"/>
  <c r="H384" i="32"/>
  <c r="I1968" i="23"/>
  <c r="H491" i="32"/>
  <c r="H829" i="32"/>
  <c r="H241" i="32"/>
  <c r="I1212" i="23"/>
  <c r="H938" i="32"/>
  <c r="H1083" i="32"/>
  <c r="I1593" i="23"/>
  <c r="H16" i="32"/>
  <c r="H228" i="32"/>
  <c r="H266" i="32"/>
  <c r="H350" i="32"/>
  <c r="I1949" i="23"/>
  <c r="H300" i="32"/>
  <c r="I1853" i="23"/>
  <c r="H732" i="32"/>
  <c r="H497" i="32"/>
  <c r="H505" i="32"/>
  <c r="H247" i="32"/>
  <c r="H23" i="32"/>
  <c r="I23" i="32" s="1"/>
  <c r="I1368" i="23"/>
  <c r="H891" i="32"/>
  <c r="I833" i="23"/>
  <c r="H995" i="32"/>
  <c r="I994" i="32" s="1"/>
  <c r="H1050" i="32"/>
  <c r="H98" i="32"/>
  <c r="I581" i="23"/>
  <c r="H127" i="32"/>
  <c r="H195" i="32"/>
  <c r="H242" i="32"/>
  <c r="H259" i="32"/>
  <c r="I774" i="23"/>
  <c r="H136" i="32"/>
  <c r="H82" i="32"/>
  <c r="H34" i="32"/>
  <c r="I1108" i="23"/>
  <c r="H118" i="32"/>
  <c r="H434" i="32"/>
  <c r="H465" i="32"/>
  <c r="I1951" i="23"/>
  <c r="H468" i="32"/>
  <c r="H629" i="32"/>
  <c r="H645" i="32"/>
  <c r="H427" i="32"/>
  <c r="H883" i="32"/>
  <c r="H1075" i="32"/>
  <c r="H1468" i="32"/>
  <c r="H37" i="32"/>
  <c r="H150" i="32"/>
  <c r="H512" i="32"/>
  <c r="H553" i="32"/>
  <c r="H661" i="32"/>
  <c r="H669" i="32"/>
  <c r="H720" i="32"/>
  <c r="H551" i="32"/>
  <c r="H749" i="32"/>
  <c r="H867" i="32"/>
  <c r="H793" i="32"/>
  <c r="H986" i="32"/>
  <c r="H1436" i="32"/>
  <c r="H1474" i="32"/>
  <c r="I1950" i="23"/>
  <c r="H109" i="32"/>
  <c r="H260" i="32"/>
  <c r="H462" i="32"/>
  <c r="H383" i="32"/>
  <c r="I383" i="32" s="1"/>
  <c r="H479" i="32"/>
  <c r="H539" i="32"/>
  <c r="H548" i="32"/>
  <c r="H1262" i="32"/>
  <c r="H1271" i="32"/>
  <c r="H1213" i="32"/>
  <c r="H107" i="32"/>
  <c r="H224" i="32"/>
  <c r="H572" i="32"/>
  <c r="H585" i="32"/>
  <c r="H656" i="32"/>
  <c r="H704" i="32"/>
  <c r="H713" i="32"/>
  <c r="H554" i="32"/>
  <c r="H618" i="32"/>
  <c r="H626" i="32"/>
  <c r="H647" i="32"/>
  <c r="H671" i="32"/>
  <c r="H693" i="32"/>
  <c r="H711" i="32"/>
  <c r="H719" i="32"/>
  <c r="H727" i="32"/>
  <c r="H740" i="32"/>
  <c r="H613" i="32"/>
  <c r="H1249" i="32"/>
  <c r="H1257" i="32"/>
  <c r="H1206" i="32"/>
  <c r="H1240" i="32"/>
  <c r="I1441" i="23"/>
  <c r="H11" i="32"/>
  <c r="H18" i="32"/>
  <c r="H28" i="32"/>
  <c r="H53" i="32"/>
  <c r="H66" i="32"/>
  <c r="H81" i="32"/>
  <c r="H110" i="32"/>
  <c r="H71" i="32"/>
  <c r="H89" i="32"/>
  <c r="H97" i="32"/>
  <c r="H185" i="32"/>
  <c r="H227" i="32"/>
  <c r="H146" i="32"/>
  <c r="H164" i="32"/>
  <c r="H225" i="32"/>
  <c r="H143" i="32"/>
  <c r="H243" i="32"/>
  <c r="H309" i="32"/>
  <c r="H316" i="32"/>
  <c r="H388" i="32"/>
  <c r="H400" i="32"/>
  <c r="H467" i="32"/>
  <c r="H470" i="32"/>
  <c r="H301" i="32"/>
  <c r="H326" i="32"/>
  <c r="H336" i="32"/>
  <c r="H385" i="32"/>
  <c r="H495" i="32"/>
  <c r="H516" i="32"/>
  <c r="H540" i="32"/>
  <c r="H565" i="32"/>
  <c r="H621" i="32"/>
  <c r="H657" i="32"/>
  <c r="H555" i="32"/>
  <c r="H29" i="32"/>
  <c r="H123" i="32"/>
  <c r="H43" i="32"/>
  <c r="H92" i="32"/>
  <c r="H105" i="32"/>
  <c r="H113" i="32"/>
  <c r="H170" i="32"/>
  <c r="H222" i="32"/>
  <c r="H252" i="32"/>
  <c r="H172" i="32"/>
  <c r="H253" i="32"/>
  <c r="H258" i="32"/>
  <c r="H262" i="32"/>
  <c r="H302" i="32"/>
  <c r="H349" i="32"/>
  <c r="H357" i="32"/>
  <c r="H364" i="32"/>
  <c r="H389" i="32"/>
  <c r="H393" i="32"/>
  <c r="H419" i="32"/>
  <c r="H441" i="32"/>
  <c r="H456" i="32"/>
  <c r="H460" i="32"/>
  <c r="H471" i="32"/>
  <c r="H292" i="32"/>
  <c r="H409" i="32"/>
  <c r="H496" i="32"/>
  <c r="H635" i="32"/>
  <c r="H696" i="32"/>
  <c r="H967" i="32"/>
  <c r="H5" i="32"/>
  <c r="H61" i="32"/>
  <c r="H100" i="32"/>
  <c r="H149" i="32"/>
  <c r="H158" i="32"/>
  <c r="H214" i="32"/>
  <c r="H235" i="32"/>
  <c r="H147" i="32"/>
  <c r="H220" i="32"/>
  <c r="H233" i="32"/>
  <c r="H281" i="32"/>
  <c r="H285" i="32"/>
  <c r="H289" i="32"/>
  <c r="H342" i="32"/>
  <c r="H379" i="32"/>
  <c r="H386" i="32"/>
  <c r="H405" i="32"/>
  <c r="H412" i="32"/>
  <c r="H363" i="32"/>
  <c r="H552" i="32"/>
  <c r="H652" i="32"/>
  <c r="H668" i="32"/>
  <c r="H522" i="32"/>
  <c r="H537" i="32"/>
  <c r="H550" i="32"/>
  <c r="H574" i="32"/>
  <c r="H600" i="32"/>
  <c r="H951" i="32"/>
  <c r="H1011" i="32"/>
  <c r="H1174" i="32"/>
  <c r="H1182" i="32"/>
  <c r="H1121" i="32"/>
  <c r="H1129" i="32"/>
  <c r="H1137" i="32"/>
  <c r="H1514" i="32"/>
  <c r="H1548" i="32"/>
  <c r="H1556" i="32"/>
  <c r="H1567" i="32"/>
  <c r="H1541" i="32"/>
  <c r="H519" i="32"/>
  <c r="H1551" i="32"/>
  <c r="H665" i="32"/>
  <c r="H686" i="32"/>
  <c r="I686" i="32" s="1"/>
  <c r="H716" i="32"/>
  <c r="H738" i="32"/>
  <c r="H502" i="32"/>
  <c r="H533" i="32"/>
  <c r="H546" i="32"/>
  <c r="H559" i="32"/>
  <c r="H567" i="32"/>
  <c r="H601" i="32"/>
  <c r="H638" i="32"/>
  <c r="H689" i="32"/>
  <c r="H543" i="32"/>
  <c r="H753" i="32"/>
  <c r="H804" i="32"/>
  <c r="H821" i="32"/>
  <c r="H870" i="32"/>
  <c r="H875" i="32"/>
  <c r="I875" i="32" s="1"/>
  <c r="H884" i="32"/>
  <c r="H946" i="32"/>
  <c r="H980" i="32"/>
  <c r="H988" i="32"/>
  <c r="H759" i="32"/>
  <c r="H831" i="32"/>
  <c r="H844" i="32"/>
  <c r="H869" i="32"/>
  <c r="H877" i="32"/>
  <c r="H907" i="32"/>
  <c r="H915" i="32"/>
  <c r="H957" i="32"/>
  <c r="H998" i="32"/>
  <c r="H1019" i="32"/>
  <c r="H784" i="32"/>
  <c r="I784" i="32" s="1"/>
  <c r="H1146" i="32"/>
  <c r="H1175" i="32"/>
  <c r="H1183" i="32"/>
  <c r="H1211" i="32"/>
  <c r="H1250" i="32"/>
  <c r="H1266" i="32"/>
  <c r="H1287" i="32"/>
  <c r="H1060" i="32"/>
  <c r="H1068" i="32"/>
  <c r="H1076" i="32"/>
  <c r="H1153" i="32"/>
  <c r="H1161" i="32"/>
  <c r="H1169" i="32"/>
  <c r="H1214" i="32"/>
  <c r="H1238" i="32"/>
  <c r="H1305" i="32"/>
  <c r="H1044" i="32"/>
  <c r="H1313" i="32"/>
  <c r="H1444" i="32"/>
  <c r="I1444" i="32" s="1"/>
  <c r="H1515" i="32"/>
  <c r="H1549" i="32"/>
  <c r="H1557" i="32"/>
  <c r="H1346" i="32"/>
  <c r="H1354" i="32"/>
  <c r="H1371" i="32"/>
  <c r="H1441" i="32"/>
  <c r="H1462" i="32"/>
  <c r="H1475" i="32"/>
  <c r="H1492" i="32"/>
  <c r="H1543" i="32"/>
  <c r="H593" i="32"/>
  <c r="H1386" i="32"/>
  <c r="H1419" i="32"/>
  <c r="H1432" i="32"/>
  <c r="H1439" i="32"/>
  <c r="H1508" i="32"/>
  <c r="H1537" i="32"/>
  <c r="H1410" i="32"/>
  <c r="H1528" i="32"/>
  <c r="H709" i="32"/>
  <c r="H717" i="32"/>
  <c r="H724" i="32"/>
  <c r="H562" i="32"/>
  <c r="H570" i="32"/>
  <c r="H586" i="32"/>
  <c r="H609" i="32"/>
  <c r="H639" i="32"/>
  <c r="H670" i="32"/>
  <c r="H718" i="32"/>
  <c r="H741" i="32"/>
  <c r="H782" i="32"/>
  <c r="H824" i="32"/>
  <c r="H871" i="32"/>
  <c r="H887" i="32"/>
  <c r="H913" i="32"/>
  <c r="H947" i="32"/>
  <c r="H955" i="32"/>
  <c r="H981" i="32"/>
  <c r="H989" i="32"/>
  <c r="H805" i="32"/>
  <c r="H935" i="32"/>
  <c r="H944" i="32"/>
  <c r="H973" i="32"/>
  <c r="H982" i="32"/>
  <c r="H997" i="32"/>
  <c r="H1086" i="32"/>
  <c r="H1178" i="32"/>
  <c r="H1245" i="32"/>
  <c r="H1267" i="32"/>
  <c r="H1361" i="32"/>
  <c r="H1495" i="32"/>
  <c r="H1535" i="32"/>
  <c r="H1552" i="32"/>
  <c r="H1560" i="32"/>
  <c r="H1412" i="32"/>
  <c r="H1434" i="32"/>
  <c r="H800" i="32"/>
  <c r="H879" i="32"/>
  <c r="H924" i="32"/>
  <c r="H937" i="32"/>
  <c r="H992" i="32"/>
  <c r="H1004" i="32"/>
  <c r="H1012" i="32"/>
  <c r="H747" i="32"/>
  <c r="H769" i="32"/>
  <c r="H790" i="32"/>
  <c r="I789" i="32" s="1"/>
  <c r="H763" i="32"/>
  <c r="H1094" i="32"/>
  <c r="H1102" i="32"/>
  <c r="H1110" i="32"/>
  <c r="H1118" i="32"/>
  <c r="H1186" i="32"/>
  <c r="H1194" i="32"/>
  <c r="H1261" i="32"/>
  <c r="H1291" i="32"/>
  <c r="H1320" i="32"/>
  <c r="H1281" i="32"/>
  <c r="H1296" i="32"/>
  <c r="H1309" i="32"/>
  <c r="H1318" i="32"/>
  <c r="H1228" i="32"/>
  <c r="H1402" i="32"/>
  <c r="I1402" i="32" s="1"/>
  <c r="H1435" i="32"/>
  <c r="I1435" i="32" s="1"/>
  <c r="H1465" i="32"/>
  <c r="H1358" i="32"/>
  <c r="H1366" i="32"/>
  <c r="H1388" i="32"/>
  <c r="H1420" i="32"/>
  <c r="H1555" i="32"/>
  <c r="H1369" i="32"/>
  <c r="H1565" i="32"/>
  <c r="H1569" i="32"/>
  <c r="H520" i="32"/>
  <c r="H1488" i="32"/>
  <c r="H558" i="32"/>
  <c r="H634" i="32"/>
  <c r="H650" i="32"/>
  <c r="H658" i="32"/>
  <c r="H679" i="32"/>
  <c r="H714" i="32"/>
  <c r="H675" i="32"/>
  <c r="H707" i="32"/>
  <c r="H750" i="32"/>
  <c r="H770" i="32"/>
  <c r="H795" i="32"/>
  <c r="H803" i="32"/>
  <c r="H816" i="32"/>
  <c r="H837" i="32"/>
  <c r="H846" i="32"/>
  <c r="H917" i="32"/>
  <c r="H925" i="32"/>
  <c r="H993" i="32"/>
  <c r="H863" i="32"/>
  <c r="I863" i="32" s="1"/>
  <c r="H882" i="32"/>
  <c r="H975" i="32"/>
  <c r="H1074" i="32"/>
  <c r="H1082" i="32"/>
  <c r="H1111" i="32"/>
  <c r="H1119" i="32"/>
  <c r="H1187" i="32"/>
  <c r="H1246" i="32"/>
  <c r="H1286" i="32"/>
  <c r="H1294" i="32"/>
  <c r="H1299" i="32"/>
  <c r="H1120" i="32"/>
  <c r="H1205" i="32"/>
  <c r="H1218" i="32"/>
  <c r="H1226" i="32"/>
  <c r="H1235" i="32"/>
  <c r="H1289" i="32"/>
  <c r="I1288" i="32" s="1"/>
  <c r="H1297" i="32"/>
  <c r="H1090" i="32"/>
  <c r="H1227" i="32"/>
  <c r="H1311" i="32"/>
  <c r="H1336" i="32"/>
  <c r="H1377" i="32"/>
  <c r="H1390" i="32"/>
  <c r="H1490" i="32"/>
  <c r="H1506" i="32"/>
  <c r="H1343" i="32"/>
  <c r="H1351" i="32"/>
  <c r="H1359" i="32"/>
  <c r="H1376" i="32"/>
  <c r="H1399" i="32"/>
  <c r="H1437" i="32"/>
  <c r="H1450" i="32"/>
  <c r="H1497" i="32"/>
  <c r="H1520" i="32"/>
  <c r="H1558" i="32"/>
  <c r="H1368" i="32"/>
  <c r="H1542" i="32"/>
  <c r="H1564" i="32"/>
  <c r="H623" i="32"/>
  <c r="I623" i="32" s="1"/>
  <c r="H941" i="32"/>
  <c r="I941" i="32" s="1"/>
  <c r="H1378" i="32"/>
  <c r="I1378" i="32" s="1"/>
  <c r="H1476" i="32"/>
  <c r="I1476" i="32" s="1"/>
  <c r="H490" i="32"/>
  <c r="I490" i="32" s="1"/>
  <c r="H691" i="32"/>
  <c r="I691" i="32" s="1"/>
  <c r="H965" i="32"/>
  <c r="I965" i="32" s="1"/>
  <c r="H630" i="32"/>
  <c r="I630" i="32" s="1"/>
  <c r="H398" i="32"/>
  <c r="I1690" i="23"/>
  <c r="H910" i="32"/>
  <c r="I814" i="23"/>
  <c r="I50" i="23"/>
  <c r="I725" i="23"/>
  <c r="I1979" i="23"/>
  <c r="I1987" i="23"/>
  <c r="H40" i="32"/>
  <c r="I1162" i="23"/>
  <c r="H116" i="32"/>
  <c r="H168" i="32"/>
  <c r="I1525" i="23"/>
  <c r="H277" i="32"/>
  <c r="I1638" i="23"/>
  <c r="H356" i="32"/>
  <c r="I1353" i="23"/>
  <c r="H429" i="32"/>
  <c r="I1860" i="23"/>
  <c r="H561" i="32"/>
  <c r="H632" i="32"/>
  <c r="H67" i="32"/>
  <c r="I2022" i="23"/>
  <c r="H395" i="32"/>
  <c r="I928" i="23"/>
  <c r="I526" i="23"/>
  <c r="I1035" i="23"/>
  <c r="I1742" i="23"/>
  <c r="H132" i="32"/>
  <c r="I486" i="23"/>
  <c r="H39" i="32"/>
  <c r="H250" i="32"/>
  <c r="I902" i="23"/>
  <c r="H138" i="32"/>
  <c r="H270" i="32"/>
  <c r="H274" i="32"/>
  <c r="H896" i="32"/>
  <c r="I1777" i="23"/>
  <c r="H288" i="32"/>
  <c r="I1925" i="23"/>
  <c r="H387" i="32"/>
  <c r="I1916" i="23"/>
  <c r="H1089" i="32"/>
  <c r="I1444" i="23"/>
  <c r="H284" i="32"/>
  <c r="H482" i="32"/>
  <c r="I983" i="23"/>
  <c r="H587" i="32"/>
  <c r="I919" i="23"/>
  <c r="H926" i="32"/>
  <c r="I563" i="23"/>
  <c r="I1291" i="23"/>
  <c r="I1735" i="23"/>
  <c r="H25" i="32"/>
  <c r="I728" i="23"/>
  <c r="H267" i="32"/>
  <c r="I1967" i="23"/>
  <c r="H346" i="32"/>
  <c r="I678" i="23"/>
  <c r="H353" i="32"/>
  <c r="I941" i="23"/>
  <c r="H820" i="32"/>
  <c r="I647" i="23"/>
  <c r="H655" i="32"/>
  <c r="I1872" i="23"/>
  <c r="H62" i="32"/>
  <c r="H366" i="32"/>
  <c r="H901" i="32"/>
  <c r="I780" i="23"/>
  <c r="I1029" i="23"/>
  <c r="I1300" i="23"/>
  <c r="I1309" i="23"/>
  <c r="H19" i="32"/>
  <c r="I19" i="32" s="1"/>
  <c r="I1919" i="23"/>
  <c r="H104" i="32"/>
  <c r="I260" i="23"/>
  <c r="H162" i="32"/>
  <c r="I1274" i="23"/>
  <c r="H239" i="32"/>
  <c r="I1965" i="23"/>
  <c r="H264" i="32"/>
  <c r="I264" i="32" s="1"/>
  <c r="I1477" i="23"/>
  <c r="H328" i="32"/>
  <c r="H690" i="32"/>
  <c r="I1180" i="23"/>
  <c r="H49" i="32"/>
  <c r="H194" i="32"/>
  <c r="I1425" i="23"/>
  <c r="H188" i="32"/>
  <c r="I1086" i="23"/>
  <c r="H703" i="32"/>
  <c r="I550" i="23"/>
  <c r="I366" i="23"/>
  <c r="I400" i="23"/>
  <c r="I1437" i="23"/>
  <c r="H90" i="32"/>
  <c r="I580" i="23"/>
  <c r="H157" i="32"/>
  <c r="I975" i="23"/>
  <c r="H212" i="32"/>
  <c r="I2034" i="23"/>
  <c r="H322" i="32"/>
  <c r="I294" i="23"/>
  <c r="H754" i="32"/>
  <c r="I639" i="23"/>
  <c r="H402" i="32"/>
  <c r="I961" i="23"/>
  <c r="H918" i="32"/>
  <c r="I1138" i="23"/>
  <c r="H6" i="32"/>
  <c r="H9" i="32"/>
  <c r="I1901" i="23"/>
  <c r="H12" i="32"/>
  <c r="H148" i="32"/>
  <c r="H213" i="32"/>
  <c r="H200" i="32"/>
  <c r="I1090" i="23"/>
  <c r="H254" i="32"/>
  <c r="I1944" i="23"/>
  <c r="H257" i="32"/>
  <c r="I2017" i="23"/>
  <c r="H308" i="32"/>
  <c r="H315" i="32"/>
  <c r="H449" i="32"/>
  <c r="I853" i="23"/>
  <c r="H453" i="32"/>
  <c r="I711" i="23"/>
  <c r="H605" i="32"/>
  <c r="H958" i="32"/>
  <c r="H500" i="32"/>
  <c r="H625" i="32"/>
  <c r="H325" i="32"/>
  <c r="H17" i="32"/>
  <c r="H36" i="32"/>
  <c r="H73" i="32"/>
  <c r="H106" i="32"/>
  <c r="H51" i="32"/>
  <c r="H88" i="32"/>
  <c r="H140" i="32"/>
  <c r="H178" i="32"/>
  <c r="H210" i="32"/>
  <c r="H272" i="32"/>
  <c r="H279" i="32"/>
  <c r="H283" i="32"/>
  <c r="H286" i="32"/>
  <c r="H293" i="32"/>
  <c r="H296" i="32"/>
  <c r="H303" i="32"/>
  <c r="H310" i="32"/>
  <c r="H320" i="32"/>
  <c r="H324" i="32"/>
  <c r="H330" i="32"/>
  <c r="H334" i="32"/>
  <c r="H340" i="32"/>
  <c r="H344" i="32"/>
  <c r="H411" i="32"/>
  <c r="H418" i="32"/>
  <c r="H422" i="32"/>
  <c r="H664" i="32"/>
  <c r="H722" i="32"/>
  <c r="H751" i="32"/>
  <c r="H21" i="32"/>
  <c r="H44" i="32"/>
  <c r="H59" i="32"/>
  <c r="H128" i="32"/>
  <c r="H166" i="32"/>
  <c r="H198" i="32"/>
  <c r="H231" i="32"/>
  <c r="H167" i="32"/>
  <c r="H199" i="32"/>
  <c r="H236" i="32"/>
  <c r="H145" i="32"/>
  <c r="H256" i="32"/>
  <c r="H263" i="32"/>
  <c r="H269" i="32"/>
  <c r="H273" i="32"/>
  <c r="H280" i="32"/>
  <c r="H287" i="32"/>
  <c r="H294" i="32"/>
  <c r="H297" i="32"/>
  <c r="H304" i="32"/>
  <c r="H307" i="32"/>
  <c r="H311" i="32"/>
  <c r="H321" i="32"/>
  <c r="H331" i="32"/>
  <c r="H335" i="32"/>
  <c r="H341" i="32"/>
  <c r="H345" i="32"/>
  <c r="H348" i="32"/>
  <c r="H397" i="32"/>
  <c r="H401" i="32"/>
  <c r="H459" i="32"/>
  <c r="H463" i="32"/>
  <c r="H478" i="32"/>
  <c r="H589" i="32"/>
  <c r="H684" i="32"/>
  <c r="H15" i="32"/>
  <c r="H31" i="32"/>
  <c r="I31" i="32" s="1"/>
  <c r="H69" i="32"/>
  <c r="H102" i="32"/>
  <c r="H46" i="32"/>
  <c r="H79" i="32"/>
  <c r="H84" i="32"/>
  <c r="H135" i="32"/>
  <c r="H153" i="32"/>
  <c r="H174" i="32"/>
  <c r="H186" i="32"/>
  <c r="H206" i="32"/>
  <c r="H219" i="32"/>
  <c r="H160" i="32"/>
  <c r="H192" i="32"/>
  <c r="I192" i="32" s="1"/>
  <c r="H229" i="32"/>
  <c r="H216" i="32"/>
  <c r="H352" i="32"/>
  <c r="H390" i="32"/>
  <c r="H394" i="32"/>
  <c r="H1344" i="32"/>
  <c r="H442" i="32"/>
  <c r="H445" i="32"/>
  <c r="H448" i="32"/>
  <c r="H452" i="32"/>
  <c r="H455" i="32"/>
  <c r="H313" i="32"/>
  <c r="H568" i="32"/>
  <c r="H588" i="32"/>
  <c r="H677" i="32"/>
  <c r="I678" i="32" s="1"/>
  <c r="H687" i="32"/>
  <c r="H725" i="32"/>
  <c r="H654" i="32"/>
  <c r="H680" i="32"/>
  <c r="H1005" i="32"/>
  <c r="H1013" i="32"/>
  <c r="H488" i="32"/>
  <c r="H535" i="32"/>
  <c r="H576" i="32"/>
  <c r="I576" i="32" s="1"/>
  <c r="H581" i="32"/>
  <c r="H602" i="32"/>
  <c r="H649" i="32"/>
  <c r="H700" i="32"/>
  <c r="H733" i="32"/>
  <c r="H614" i="32"/>
  <c r="H735" i="32"/>
  <c r="H792" i="32"/>
  <c r="H971" i="32"/>
  <c r="H806" i="32"/>
  <c r="I806" i="32" s="1"/>
  <c r="H864" i="32"/>
  <c r="H498" i="32"/>
  <c r="H663" i="32"/>
  <c r="H730" i="32"/>
  <c r="H683" i="32"/>
  <c r="H766" i="32"/>
  <c r="H809" i="32"/>
  <c r="H942" i="32"/>
  <c r="H1046" i="32"/>
  <c r="H365" i="32"/>
  <c r="H368" i="32"/>
  <c r="H372" i="32"/>
  <c r="H378" i="32"/>
  <c r="H382" i="32"/>
  <c r="H392" i="32"/>
  <c r="H399" i="32"/>
  <c r="H403" i="32"/>
  <c r="H406" i="32"/>
  <c r="H413" i="32"/>
  <c r="H416" i="32"/>
  <c r="H420" i="32"/>
  <c r="H430" i="32"/>
  <c r="H437" i="32"/>
  <c r="H457" i="32"/>
  <c r="H461" i="32"/>
  <c r="H290" i="32"/>
  <c r="H337" i="32"/>
  <c r="H374" i="32"/>
  <c r="H428" i="32"/>
  <c r="H477" i="32"/>
  <c r="H503" i="32"/>
  <c r="H524" i="32"/>
  <c r="H531" i="32"/>
  <c r="H544" i="32"/>
  <c r="H557" i="32"/>
  <c r="H641" i="32"/>
  <c r="H653" i="32"/>
  <c r="H660" i="32"/>
  <c r="I661" i="32" s="1"/>
  <c r="H673" i="32"/>
  <c r="H712" i="32"/>
  <c r="H485" i="32"/>
  <c r="H582" i="32"/>
  <c r="H508" i="32"/>
  <c r="H604" i="32"/>
  <c r="H706" i="32"/>
  <c r="H701" i="32"/>
  <c r="H736" i="32"/>
  <c r="H808" i="32"/>
  <c r="H899" i="32"/>
  <c r="H760" i="32"/>
  <c r="H776" i="32"/>
  <c r="H794" i="32"/>
  <c r="H802" i="32"/>
  <c r="H889" i="32"/>
  <c r="H417" i="32"/>
  <c r="H421" i="32"/>
  <c r="H424" i="32"/>
  <c r="H431" i="32"/>
  <c r="H438" i="32"/>
  <c r="H458" i="32"/>
  <c r="H376" i="32"/>
  <c r="H504" i="32"/>
  <c r="H532" i="32"/>
  <c r="H560" i="32"/>
  <c r="H573" i="32"/>
  <c r="H617" i="32"/>
  <c r="H636" i="32"/>
  <c r="H493" i="32"/>
  <c r="H525" i="32"/>
  <c r="H575" i="32"/>
  <c r="H646" i="32"/>
  <c r="H659" i="32"/>
  <c r="H688" i="32"/>
  <c r="H697" i="32"/>
  <c r="H739" i="32"/>
  <c r="H507" i="32"/>
  <c r="H682" i="32"/>
  <c r="H702" i="32"/>
  <c r="H791" i="32"/>
  <c r="I791" i="32" s="1"/>
  <c r="H892" i="32"/>
  <c r="H954" i="32"/>
  <c r="H1020" i="32"/>
  <c r="H834" i="32"/>
  <c r="H847" i="32"/>
  <c r="H860" i="32"/>
  <c r="H521" i="32"/>
  <c r="H563" i="32"/>
  <c r="H710" i="32"/>
  <c r="H542" i="32"/>
  <c r="H746" i="32"/>
  <c r="H758" i="32"/>
  <c r="H775" i="32"/>
  <c r="H788" i="32"/>
  <c r="H799" i="32"/>
  <c r="H854" i="32"/>
  <c r="H866" i="32"/>
  <c r="H909" i="32"/>
  <c r="H916" i="32"/>
  <c r="H933" i="32"/>
  <c r="H963" i="32"/>
  <c r="H1009" i="32"/>
  <c r="H743" i="32"/>
  <c r="H756" i="32"/>
  <c r="H765" i="32"/>
  <c r="H780" i="32"/>
  <c r="H798" i="32"/>
  <c r="H813" i="32"/>
  <c r="H852" i="32"/>
  <c r="H868" i="32"/>
  <c r="H876" i="32"/>
  <c r="H894" i="32"/>
  <c r="H940" i="32"/>
  <c r="H949" i="32"/>
  <c r="H969" i="32"/>
  <c r="H999" i="32"/>
  <c r="H1026" i="32"/>
  <c r="H1114" i="32"/>
  <c r="H1122" i="32"/>
  <c r="H1275" i="32"/>
  <c r="H1088" i="32"/>
  <c r="H1097" i="32"/>
  <c r="H1105" i="32"/>
  <c r="H1149" i="32"/>
  <c r="H1172" i="32"/>
  <c r="H1260" i="32"/>
  <c r="H1273" i="32"/>
  <c r="H1323" i="32"/>
  <c r="I1322" i="32" s="1"/>
  <c r="H1043" i="32"/>
  <c r="H1349" i="32"/>
  <c r="H1472" i="32"/>
  <c r="H1522" i="32"/>
  <c r="H489" i="32"/>
  <c r="H501" i="32"/>
  <c r="H590" i="32"/>
  <c r="H597" i="32"/>
  <c r="H615" i="32"/>
  <c r="H622" i="32"/>
  <c r="H627" i="32"/>
  <c r="H666" i="32"/>
  <c r="H723" i="32"/>
  <c r="H611" i="32"/>
  <c r="H705" i="32"/>
  <c r="H771" i="32"/>
  <c r="H832" i="32"/>
  <c r="H959" i="32"/>
  <c r="H972" i="32"/>
  <c r="H984" i="32"/>
  <c r="H752" i="32"/>
  <c r="H827" i="32"/>
  <c r="H835" i="32"/>
  <c r="H848" i="32"/>
  <c r="H855" i="32"/>
  <c r="H890" i="32"/>
  <c r="H906" i="32"/>
  <c r="H914" i="32"/>
  <c r="H927" i="32"/>
  <c r="H979" i="32"/>
  <c r="H1002" i="32"/>
  <c r="H1010" i="32"/>
  <c r="H1023" i="32"/>
  <c r="H1123" i="32"/>
  <c r="H1325" i="32"/>
  <c r="H1030" i="32"/>
  <c r="H1038" i="32"/>
  <c r="H1084" i="32"/>
  <c r="H1108" i="32"/>
  <c r="H1189" i="32"/>
  <c r="H1197" i="32"/>
  <c r="H1337" i="32"/>
  <c r="H1518" i="32"/>
  <c r="H872" i="32"/>
  <c r="H885" i="32"/>
  <c r="H898" i="32"/>
  <c r="H922" i="32"/>
  <c r="H936" i="32"/>
  <c r="H945" i="32"/>
  <c r="H953" i="32"/>
  <c r="H960" i="32"/>
  <c r="H987" i="32"/>
  <c r="H996" i="32"/>
  <c r="H1003" i="32"/>
  <c r="H785" i="32"/>
  <c r="H1036" i="32"/>
  <c r="I1036" i="32" s="1"/>
  <c r="H1095" i="32"/>
  <c r="H1103" i="32"/>
  <c r="H1307" i="32"/>
  <c r="H1302" i="32"/>
  <c r="H1375" i="32"/>
  <c r="H526" i="32"/>
  <c r="H662" i="32"/>
  <c r="H685" i="32"/>
  <c r="H692" i="32"/>
  <c r="H698" i="32"/>
  <c r="I698" i="32" s="1"/>
  <c r="H726" i="32"/>
  <c r="H509" i="32"/>
  <c r="H606" i="32"/>
  <c r="H767" i="32"/>
  <c r="H779" i="32"/>
  <c r="H787" i="32"/>
  <c r="H853" i="32"/>
  <c r="H908" i="32"/>
  <c r="H1008" i="32"/>
  <c r="H1021" i="32"/>
  <c r="H748" i="32"/>
  <c r="H764" i="32"/>
  <c r="H777" i="32"/>
  <c r="H797" i="32"/>
  <c r="H810" i="32"/>
  <c r="H823" i="32"/>
  <c r="H830" i="32"/>
  <c r="H851" i="32"/>
  <c r="H865" i="32"/>
  <c r="H873" i="32"/>
  <c r="H886" i="32"/>
  <c r="H893" i="32"/>
  <c r="H923" i="32"/>
  <c r="H817" i="32"/>
  <c r="H1062" i="32"/>
  <c r="H1163" i="32"/>
  <c r="H1232" i="32"/>
  <c r="H1321" i="32"/>
  <c r="H1041" i="32"/>
  <c r="H1125" i="32"/>
  <c r="H1133" i="32"/>
  <c r="H1280" i="32"/>
  <c r="H1333" i="32"/>
  <c r="H1469" i="32"/>
  <c r="H1527" i="32"/>
  <c r="H1331" i="32"/>
  <c r="H1029" i="32"/>
  <c r="H1037" i="32"/>
  <c r="H1059" i="32"/>
  <c r="H1067" i="32"/>
  <c r="H1080" i="32"/>
  <c r="H1096" i="32"/>
  <c r="H1104" i="32"/>
  <c r="H1124" i="32"/>
  <c r="H1132" i="32"/>
  <c r="H1145" i="32"/>
  <c r="H1160" i="32"/>
  <c r="H1168" i="32"/>
  <c r="H1188" i="32"/>
  <c r="H1196" i="32"/>
  <c r="H1210" i="32"/>
  <c r="H1225" i="32"/>
  <c r="H1234" i="32"/>
  <c r="H1259" i="32"/>
  <c r="H1272" i="32"/>
  <c r="H1285" i="32"/>
  <c r="H1310" i="32"/>
  <c r="H1319" i="32"/>
  <c r="H1058" i="32"/>
  <c r="H1200" i="32"/>
  <c r="H1300" i="32"/>
  <c r="H1414" i="32"/>
  <c r="H1431" i="32"/>
  <c r="H1443" i="32"/>
  <c r="H1494" i="32"/>
  <c r="H1499" i="32"/>
  <c r="H1526" i="32"/>
  <c r="H1532" i="32"/>
  <c r="H1540" i="32"/>
  <c r="H1400" i="32"/>
  <c r="H1442" i="32"/>
  <c r="H1459" i="32"/>
  <c r="H1493" i="32"/>
  <c r="H1538" i="32"/>
  <c r="H1409" i="32"/>
  <c r="H1447" i="32"/>
  <c r="H1486" i="32"/>
  <c r="H932" i="32"/>
  <c r="H956" i="32"/>
  <c r="H974" i="32"/>
  <c r="H983" i="32"/>
  <c r="H1006" i="32"/>
  <c r="H881" i="32"/>
  <c r="H1025" i="32"/>
  <c r="H1048" i="32"/>
  <c r="H1053" i="32"/>
  <c r="H1066" i="32"/>
  <c r="H1073" i="32"/>
  <c r="H1081" i="32"/>
  <c r="H1099" i="32"/>
  <c r="H1127" i="32"/>
  <c r="H1135" i="32"/>
  <c r="H1142" i="32"/>
  <c r="H1150" i="32"/>
  <c r="I1151" i="32" s="1"/>
  <c r="H1170" i="32"/>
  <c r="H1190" i="32"/>
  <c r="H1203" i="32"/>
  <c r="H1208" i="32"/>
  <c r="H1223" i="32"/>
  <c r="H1236" i="32"/>
  <c r="H1254" i="32"/>
  <c r="H1282" i="32"/>
  <c r="H1317" i="32"/>
  <c r="H1051" i="32"/>
  <c r="H1117" i="32"/>
  <c r="I1116" i="32" s="1"/>
  <c r="H1181" i="32"/>
  <c r="H1252" i="32"/>
  <c r="H1293" i="32"/>
  <c r="H1327" i="32"/>
  <c r="H1242" i="32"/>
  <c r="H1263" i="32"/>
  <c r="H1356" i="32"/>
  <c r="H1373" i="32"/>
  <c r="H1385" i="32"/>
  <c r="H1397" i="32"/>
  <c r="H1507" i="32"/>
  <c r="H1339" i="32"/>
  <c r="H1367" i="32"/>
  <c r="H1380" i="32"/>
  <c r="H1408" i="32"/>
  <c r="H1421" i="32"/>
  <c r="H1467" i="32"/>
  <c r="H1501" i="32"/>
  <c r="H1533" i="32"/>
  <c r="H1424" i="32"/>
  <c r="H595" i="32"/>
  <c r="H518" i="32"/>
  <c r="H1425" i="32"/>
  <c r="H1470" i="32"/>
  <c r="H1489" i="32"/>
  <c r="H1504" i="32"/>
  <c r="H1509" i="32"/>
  <c r="H1534" i="32"/>
  <c r="H1568" i="32"/>
  <c r="H1370" i="32"/>
  <c r="H1571" i="32"/>
  <c r="H594" i="32"/>
  <c r="H952" i="32"/>
  <c r="H970" i="32"/>
  <c r="H1022" i="32"/>
  <c r="H786" i="32"/>
  <c r="H819" i="32"/>
  <c r="H928" i="32"/>
  <c r="H964" i="32"/>
  <c r="H1031" i="32"/>
  <c r="H1039" i="32"/>
  <c r="H1115" i="32"/>
  <c r="H1130" i="32"/>
  <c r="H1138" i="32"/>
  <c r="H1158" i="32"/>
  <c r="H1166" i="32"/>
  <c r="H1179" i="32"/>
  <c r="H1219" i="32"/>
  <c r="H1278" i="32"/>
  <c r="H1303" i="32"/>
  <c r="H1328" i="32"/>
  <c r="H1033" i="32"/>
  <c r="H1047" i="32"/>
  <c r="H1063" i="32"/>
  <c r="H1071" i="32"/>
  <c r="H1092" i="32"/>
  <c r="H1100" i="32"/>
  <c r="H1113" i="32"/>
  <c r="H1128" i="32"/>
  <c r="H1136" i="32"/>
  <c r="H1156" i="32"/>
  <c r="H1164" i="32"/>
  <c r="H1177" i="32"/>
  <c r="H1192" i="32"/>
  <c r="H1201" i="32"/>
  <c r="H1221" i="32"/>
  <c r="H1230" i="32"/>
  <c r="H1248" i="32"/>
  <c r="H1268" i="32"/>
  <c r="I1268" i="32" s="1"/>
  <c r="H1276" i="32"/>
  <c r="H1315" i="32"/>
  <c r="H1312" i="32"/>
  <c r="H1340" i="32"/>
  <c r="H1352" i="32"/>
  <c r="H1364" i="32"/>
  <c r="H1381" i="32"/>
  <c r="H1491" i="32"/>
  <c r="H1503" i="32"/>
  <c r="I1503" i="32" s="1"/>
  <c r="H1523" i="32"/>
  <c r="H1536" i="32"/>
  <c r="H1391" i="32"/>
  <c r="H1396" i="32"/>
  <c r="H1433" i="32"/>
  <c r="H1438" i="32"/>
  <c r="H1350" i="32"/>
  <c r="H1363" i="32"/>
  <c r="H1384" i="32"/>
  <c r="H1404" i="32"/>
  <c r="H1417" i="32"/>
  <c r="H1426" i="32"/>
  <c r="H1471" i="32"/>
  <c r="H1484" i="32"/>
  <c r="H1505" i="32"/>
  <c r="H1512" i="32"/>
  <c r="H1524" i="32"/>
  <c r="H1563" i="32"/>
  <c r="H1559" i="32"/>
  <c r="H1445" i="32"/>
  <c r="H1482" i="32"/>
  <c r="H1529" i="32"/>
  <c r="H1570" i="32"/>
  <c r="H943" i="32"/>
  <c r="H977" i="32"/>
  <c r="H1027" i="32"/>
  <c r="H1052" i="32"/>
  <c r="H1065" i="32"/>
  <c r="H1078" i="32"/>
  <c r="H1098" i="32"/>
  <c r="H1126" i="32"/>
  <c r="H1134" i="32"/>
  <c r="H1147" i="32"/>
  <c r="H1195" i="32"/>
  <c r="H1215" i="32"/>
  <c r="H1233" i="32"/>
  <c r="H1253" i="32"/>
  <c r="H1274" i="32"/>
  <c r="D8" i="31"/>
  <c r="E8" i="31" s="1"/>
  <c r="I1991" i="23"/>
  <c r="I2039" i="23"/>
  <c r="G15" i="26"/>
  <c r="G111" i="26"/>
  <c r="G82" i="26"/>
  <c r="G75" i="26"/>
  <c r="G21" i="26"/>
  <c r="F9" i="9"/>
  <c r="E3" i="9"/>
  <c r="F6" i="9"/>
  <c r="G70" i="14" l="1"/>
  <c r="G103" i="14"/>
  <c r="G12" i="30"/>
  <c r="G28" i="30"/>
  <c r="I568" i="32"/>
  <c r="G30" i="30"/>
  <c r="I1000" i="32"/>
  <c r="I28" i="32"/>
  <c r="G94" i="26"/>
  <c r="G10" i="26"/>
  <c r="G40" i="26"/>
  <c r="G56" i="14"/>
  <c r="G124" i="14"/>
  <c r="G55" i="14"/>
  <c r="G88" i="14"/>
  <c r="G91" i="14"/>
  <c r="I236" i="32"/>
  <c r="I44" i="32"/>
  <c r="G34" i="30"/>
  <c r="I368" i="32"/>
  <c r="I700" i="32"/>
  <c r="G11" i="30"/>
  <c r="I380" i="32"/>
  <c r="I1344" i="32"/>
  <c r="I357" i="32"/>
  <c r="I1394" i="32"/>
  <c r="G138" i="26"/>
  <c r="G73" i="26"/>
  <c r="G77" i="14"/>
  <c r="G5" i="14"/>
  <c r="G14" i="30"/>
  <c r="G40" i="30"/>
  <c r="I527" i="32"/>
  <c r="G27" i="30"/>
  <c r="I27" i="32"/>
  <c r="I432" i="32"/>
  <c r="I1497" i="32"/>
  <c r="I169" i="32"/>
  <c r="G17" i="30"/>
  <c r="I837" i="32"/>
  <c r="I774" i="32"/>
  <c r="G61" i="26"/>
  <c r="G65" i="26"/>
  <c r="G69" i="26"/>
  <c r="G50" i="26"/>
  <c r="G55" i="26"/>
  <c r="F17" i="9"/>
  <c r="G18" i="14"/>
  <c r="G79" i="14"/>
  <c r="G78" i="14"/>
  <c r="G8" i="14"/>
  <c r="F14" i="13"/>
  <c r="G155" i="14"/>
  <c r="G62" i="14"/>
  <c r="G131" i="14"/>
  <c r="G37" i="14"/>
  <c r="G92" i="14"/>
  <c r="G38" i="14"/>
  <c r="G161" i="14"/>
  <c r="G107" i="14"/>
  <c r="G26" i="14"/>
  <c r="F8" i="13"/>
  <c r="G19" i="14"/>
  <c r="G16" i="30"/>
  <c r="G18" i="30"/>
  <c r="G29" i="30"/>
  <c r="I1142" i="32"/>
  <c r="I1209" i="32"/>
  <c r="I720" i="32"/>
  <c r="I1278" i="32"/>
  <c r="I438" i="32"/>
  <c r="I305" i="32"/>
  <c r="I902" i="32"/>
  <c r="I1086" i="32"/>
  <c r="I728" i="32"/>
  <c r="I386" i="32"/>
  <c r="G140" i="26"/>
  <c r="G58" i="26"/>
  <c r="G13" i="26"/>
  <c r="G8" i="26"/>
  <c r="G129" i="26"/>
  <c r="G51" i="26"/>
  <c r="G145" i="26"/>
  <c r="G72" i="26"/>
  <c r="G130" i="26"/>
  <c r="G104" i="26"/>
  <c r="G39" i="26"/>
  <c r="G115" i="26"/>
  <c r="G123" i="26"/>
  <c r="E20" i="9"/>
  <c r="I938" i="32"/>
  <c r="G32" i="26"/>
  <c r="I1467" i="32"/>
  <c r="I221" i="32"/>
  <c r="I991" i="32"/>
  <c r="I406" i="32"/>
  <c r="I754" i="32"/>
  <c r="I467" i="32"/>
  <c r="I585" i="32"/>
  <c r="G33" i="26"/>
  <c r="I246" i="32"/>
  <c r="G93" i="26"/>
  <c r="I599" i="32"/>
  <c r="I390" i="32"/>
  <c r="I447" i="32"/>
  <c r="I602" i="32"/>
  <c r="I251" i="32"/>
  <c r="I608" i="32"/>
  <c r="G44" i="26"/>
  <c r="I56" i="32"/>
  <c r="G71" i="14"/>
  <c r="G24" i="14"/>
  <c r="G114" i="14"/>
  <c r="G3" i="14"/>
  <c r="G142" i="14"/>
  <c r="F8" i="31"/>
  <c r="G46" i="26"/>
  <c r="G84" i="26"/>
  <c r="G79" i="26"/>
  <c r="G57" i="26"/>
  <c r="I333" i="32"/>
  <c r="I413" i="32"/>
  <c r="I937" i="32"/>
  <c r="I1051" i="32"/>
  <c r="I358" i="32"/>
  <c r="I1166" i="32"/>
  <c r="I1170" i="32"/>
  <c r="I1060" i="32"/>
  <c r="I1006" i="32"/>
  <c r="I1456" i="32"/>
  <c r="I142" i="32"/>
  <c r="I238" i="32"/>
  <c r="I904" i="32"/>
  <c r="I1484" i="32"/>
  <c r="I320" i="32"/>
  <c r="I223" i="32"/>
  <c r="I62" i="32"/>
  <c r="I100" i="32"/>
  <c r="I363" i="32"/>
  <c r="G131" i="26"/>
  <c r="G66" i="26"/>
  <c r="I1055" i="32"/>
  <c r="G143" i="26"/>
  <c r="I1525" i="32"/>
  <c r="I1349" i="32"/>
  <c r="I1303" i="32"/>
  <c r="I1501" i="32"/>
  <c r="I445" i="32"/>
  <c r="I161" i="32"/>
  <c r="I1100" i="32"/>
  <c r="I222" i="32"/>
  <c r="G26" i="30"/>
  <c r="G47" i="26"/>
  <c r="I1164" i="32"/>
  <c r="I198" i="32"/>
  <c r="I235" i="32"/>
  <c r="I1449" i="32"/>
  <c r="G37" i="26"/>
  <c r="G38" i="30"/>
  <c r="I905" i="32"/>
  <c r="G116" i="26"/>
  <c r="I780" i="32"/>
  <c r="I102" i="32"/>
  <c r="F3" i="31"/>
  <c r="G62" i="26"/>
  <c r="I1491" i="32"/>
  <c r="I1157" i="32"/>
  <c r="I1282" i="32"/>
  <c r="I597" i="32"/>
  <c r="I942" i="32"/>
  <c r="I649" i="32"/>
  <c r="I455" i="32"/>
  <c r="I397" i="32"/>
  <c r="I92" i="32"/>
  <c r="I163" i="32"/>
  <c r="G127" i="26"/>
  <c r="G41" i="30"/>
  <c r="I1108" i="32"/>
  <c r="I9" i="32"/>
  <c r="I1430" i="32"/>
  <c r="I207" i="32"/>
  <c r="G56" i="26"/>
  <c r="I1436" i="32"/>
  <c r="I1130" i="32"/>
  <c r="I123" i="32"/>
  <c r="I1454" i="32"/>
  <c r="I1243" i="32"/>
  <c r="I315" i="32"/>
  <c r="F16" i="9"/>
  <c r="G132" i="26"/>
  <c r="G11" i="26"/>
  <c r="G67" i="26"/>
  <c r="I1499" i="32"/>
  <c r="I641" i="32"/>
  <c r="G41" i="26"/>
  <c r="I954" i="32"/>
  <c r="G78" i="26"/>
  <c r="I185" i="32"/>
  <c r="G133" i="26"/>
  <c r="I609" i="32"/>
  <c r="I524" i="32"/>
  <c r="G13" i="30"/>
  <c r="I581" i="32"/>
  <c r="I1334" i="32"/>
  <c r="G24" i="26"/>
  <c r="I464" i="32"/>
  <c r="I437" i="32"/>
  <c r="I188" i="32"/>
  <c r="I210" i="32"/>
  <c r="I39" i="32"/>
  <c r="I506" i="32"/>
  <c r="G37" i="30"/>
  <c r="I610" i="32"/>
  <c r="I1201" i="32"/>
  <c r="I1040" i="32"/>
  <c r="I160" i="32"/>
  <c r="I482" i="32"/>
  <c r="I1085" i="32"/>
  <c r="I172" i="32"/>
  <c r="I53" i="32"/>
  <c r="I271" i="32"/>
  <c r="G30" i="26"/>
  <c r="I1289" i="32"/>
  <c r="I1028" i="32"/>
  <c r="I1373" i="32"/>
  <c r="I1332" i="32"/>
  <c r="I132" i="32"/>
  <c r="I29" i="32"/>
  <c r="I155" i="32"/>
  <c r="I4" i="32"/>
  <c r="I1054" i="32"/>
  <c r="I948" i="32"/>
  <c r="I424" i="32"/>
  <c r="I231" i="32"/>
  <c r="I340" i="32"/>
  <c r="I1465" i="32"/>
  <c r="I1355" i="32"/>
  <c r="I943" i="32"/>
  <c r="I499" i="32"/>
  <c r="I325" i="32"/>
  <c r="I1154" i="32"/>
  <c r="G3" i="26"/>
  <c r="I990" i="32"/>
  <c r="I353" i="32"/>
  <c r="G96" i="26"/>
  <c r="I1418" i="32"/>
  <c r="I323" i="32"/>
  <c r="I940" i="32"/>
  <c r="I517" i="32"/>
  <c r="G141" i="26"/>
  <c r="G81" i="26"/>
  <c r="I825" i="32"/>
  <c r="G144" i="26"/>
  <c r="I1088" i="32"/>
  <c r="I646" i="32"/>
  <c r="I532" i="32"/>
  <c r="I138" i="32"/>
  <c r="I538" i="32"/>
  <c r="G23" i="26"/>
  <c r="G117" i="26"/>
  <c r="I332" i="32"/>
  <c r="G32" i="30"/>
  <c r="I203" i="32"/>
  <c r="G42" i="26"/>
  <c r="G15" i="9"/>
  <c r="I673" i="32"/>
  <c r="I348" i="32"/>
  <c r="I796" i="32"/>
  <c r="I1242" i="32"/>
  <c r="I1075" i="32"/>
  <c r="G114" i="26"/>
  <c r="I1432" i="32"/>
  <c r="G3" i="30"/>
  <c r="I422" i="32"/>
  <c r="I548" i="32"/>
  <c r="I201" i="32"/>
  <c r="I1069" i="32"/>
  <c r="I921" i="32"/>
  <c r="I190" i="32"/>
  <c r="F13" i="9"/>
  <c r="I131" i="32"/>
  <c r="F4" i="31"/>
  <c r="I1412" i="32"/>
  <c r="I1308" i="32"/>
  <c r="I511" i="32"/>
  <c r="I114" i="32"/>
  <c r="I1244" i="32"/>
  <c r="I1409" i="32"/>
  <c r="I1215" i="32"/>
  <c r="I1319" i="32"/>
  <c r="I984" i="32"/>
  <c r="I341" i="32"/>
  <c r="I451" i="32"/>
  <c r="I176" i="32"/>
  <c r="I352" i="32"/>
  <c r="I156" i="32"/>
  <c r="I1014" i="32"/>
  <c r="I1431" i="32"/>
  <c r="I1563" i="32"/>
  <c r="I79" i="32"/>
  <c r="I1360" i="32"/>
  <c r="I1184" i="32"/>
  <c r="I204" i="32"/>
  <c r="I542" i="32"/>
  <c r="I771" i="32"/>
  <c r="I659" i="32"/>
  <c r="I1439" i="32"/>
  <c r="I1462" i="32"/>
  <c r="I1153" i="32"/>
  <c r="I75" i="32"/>
  <c r="I1381" i="32"/>
  <c r="I173" i="32"/>
  <c r="I194" i="32"/>
  <c r="I525" i="32"/>
  <c r="I898" i="32"/>
  <c r="I501" i="32"/>
  <c r="I324" i="32"/>
  <c r="I73" i="32"/>
  <c r="I211" i="32"/>
  <c r="I50" i="32"/>
  <c r="I1553" i="32"/>
  <c r="I1419" i="32"/>
  <c r="I465" i="32"/>
  <c r="I1252" i="32"/>
  <c r="I1342" i="32"/>
  <c r="I1299" i="32"/>
  <c r="I870" i="32"/>
  <c r="I233" i="32"/>
  <c r="I1511" i="32"/>
  <c r="I932" i="32"/>
  <c r="I1414" i="32"/>
  <c r="I1260" i="32"/>
  <c r="I798" i="32"/>
  <c r="I218" i="32"/>
  <c r="I1229" i="32"/>
  <c r="I846" i="32"/>
  <c r="I674" i="32"/>
  <c r="I516" i="32"/>
  <c r="I65" i="32"/>
  <c r="I657" i="32"/>
  <c r="I99" i="32"/>
  <c r="I1406" i="32"/>
  <c r="I269" i="32"/>
  <c r="I1296" i="32"/>
  <c r="I924" i="32"/>
  <c r="I670" i="32"/>
  <c r="I812" i="32"/>
  <c r="I1236" i="32"/>
  <c r="I1004" i="32"/>
  <c r="I648" i="32"/>
  <c r="I351" i="32"/>
  <c r="I277" i="32"/>
  <c r="I593" i="32"/>
  <c r="I96" i="32"/>
  <c r="I857" i="32"/>
  <c r="I1416" i="32"/>
  <c r="I1340" i="32"/>
  <c r="I952" i="32"/>
  <c r="I1020" i="32"/>
  <c r="I1148" i="32"/>
  <c r="I963" i="32"/>
  <c r="I654" i="32"/>
  <c r="I888" i="32"/>
  <c r="I619" i="32"/>
  <c r="I115" i="32"/>
  <c r="I245" i="32"/>
  <c r="I662" i="32"/>
  <c r="I874" i="32"/>
  <c r="I202" i="32"/>
  <c r="I1092" i="32"/>
  <c r="I960" i="32"/>
  <c r="I1473" i="32"/>
  <c r="I683" i="32"/>
  <c r="I59" i="32"/>
  <c r="I51" i="32"/>
  <c r="I1250" i="32"/>
  <c r="I1255" i="32"/>
  <c r="I1015" i="32"/>
  <c r="I76" i="32"/>
  <c r="I1177" i="32"/>
  <c r="I116" i="32"/>
  <c r="I824" i="32"/>
  <c r="I441" i="32"/>
  <c r="I241" i="32"/>
  <c r="I815" i="32"/>
  <c r="I483" i="32"/>
  <c r="I68" i="32"/>
  <c r="I1428" i="32"/>
  <c r="I895" i="32"/>
  <c r="I912" i="32"/>
  <c r="I141" i="32"/>
  <c r="I1463" i="32"/>
  <c r="I466" i="32"/>
  <c r="I1117" i="32"/>
  <c r="I1070" i="32"/>
  <c r="I164" i="32"/>
  <c r="I1285" i="32"/>
  <c r="I969" i="32"/>
  <c r="I38" i="32"/>
  <c r="I896" i="32"/>
  <c r="I816" i="32"/>
  <c r="I1290" i="32"/>
  <c r="I717" i="32"/>
  <c r="I1043" i="32"/>
  <c r="I227" i="32"/>
  <c r="I828" i="32"/>
  <c r="I212" i="32"/>
  <c r="I704" i="32"/>
  <c r="I275" i="32"/>
  <c r="I67" i="32"/>
  <c r="I154" i="32"/>
  <c r="I1011" i="32"/>
  <c r="I710" i="32"/>
  <c r="I487" i="32"/>
  <c r="I913" i="32"/>
  <c r="I1152" i="32"/>
  <c r="I1138" i="32"/>
  <c r="I1327" i="32"/>
  <c r="I1486" i="32"/>
  <c r="I1273" i="32"/>
  <c r="I1185" i="32"/>
  <c r="I1427" i="32"/>
  <c r="I643" i="32"/>
  <c r="I78" i="32"/>
  <c r="I1270" i="32"/>
  <c r="I283" i="32"/>
  <c r="I1496" i="32"/>
  <c r="I729" i="32"/>
  <c r="I378" i="32"/>
  <c r="I1283" i="32"/>
  <c r="I126" i="32"/>
  <c r="I1321" i="32"/>
  <c r="I1002" i="32"/>
  <c r="I979" i="32"/>
  <c r="I484" i="32"/>
  <c r="I1119" i="32"/>
  <c r="I533" i="32"/>
  <c r="I510" i="32"/>
  <c r="I86" i="32"/>
  <c r="I528" i="32"/>
  <c r="I1353" i="32"/>
  <c r="I1112" i="32"/>
  <c r="I1232" i="32"/>
  <c r="I314" i="32"/>
  <c r="I1212" i="32"/>
  <c r="I713" i="32"/>
  <c r="I261" i="32"/>
  <c r="I1045" i="32"/>
  <c r="I14" i="32"/>
  <c r="I183" i="32"/>
  <c r="I95" i="32"/>
  <c r="I359" i="32"/>
  <c r="I317" i="32"/>
  <c r="I903" i="32"/>
  <c r="I1274" i="32"/>
  <c r="I1438" i="32"/>
  <c r="I1033" i="32"/>
  <c r="I1533" i="32"/>
  <c r="I1234" i="32"/>
  <c r="I706" i="32"/>
  <c r="I680" i="32"/>
  <c r="I401" i="32"/>
  <c r="I1076" i="32"/>
  <c r="I1271" i="32"/>
  <c r="I1479" i="32"/>
  <c r="I515" i="32"/>
  <c r="I1294" i="32"/>
  <c r="I55" i="32"/>
  <c r="I472" i="32"/>
  <c r="I33" i="32"/>
  <c r="I175" i="32"/>
  <c r="I1061" i="32"/>
  <c r="I180" i="32"/>
  <c r="I849" i="32"/>
  <c r="I1413" i="32"/>
  <c r="I1415" i="32"/>
  <c r="I1507" i="32"/>
  <c r="I1143" i="32"/>
  <c r="I1487" i="32"/>
  <c r="I1372" i="32"/>
  <c r="I1078" i="32"/>
  <c r="I688" i="32"/>
  <c r="I970" i="32"/>
  <c r="I1262" i="32"/>
  <c r="I1552" i="32"/>
  <c r="I756" i="32"/>
  <c r="I57" i="32"/>
  <c r="I633" i="32"/>
  <c r="I239" i="32"/>
  <c r="I249" i="32"/>
  <c r="I1218" i="32"/>
  <c r="I768" i="32"/>
  <c r="I550" i="32"/>
  <c r="I3" i="32"/>
  <c r="I491" i="32"/>
  <c r="I474" i="32"/>
  <c r="I838" i="32"/>
  <c r="I442" i="32"/>
  <c r="I273" i="32"/>
  <c r="I416" i="32"/>
  <c r="I556" i="32"/>
  <c r="I687" i="32"/>
  <c r="I140" i="32"/>
  <c r="I721" i="32"/>
  <c r="I209" i="32"/>
  <c r="I66" i="32"/>
  <c r="I316" i="32"/>
  <c r="I74" i="32"/>
  <c r="I1494" i="32"/>
  <c r="I1325" i="32"/>
  <c r="I906" i="32"/>
  <c r="I575" i="32"/>
  <c r="I677" i="32"/>
  <c r="I25" i="32"/>
  <c r="I1205" i="32"/>
  <c r="I917" i="32"/>
  <c r="I1557" i="32"/>
  <c r="I1214" i="32"/>
  <c r="I546" i="32"/>
  <c r="I387" i="32"/>
  <c r="I349" i="32"/>
  <c r="I1056" i="32"/>
  <c r="I996" i="32"/>
  <c r="I671" i="32"/>
  <c r="I995" i="32"/>
  <c r="I171" i="32"/>
  <c r="I1147" i="32"/>
  <c r="I1179" i="32"/>
  <c r="I1356" i="32"/>
  <c r="I1443" i="32"/>
  <c r="I622" i="32"/>
  <c r="I860" i="32"/>
  <c r="I530" i="32"/>
  <c r="I722" i="32"/>
  <c r="I282" i="32"/>
  <c r="I162" i="32"/>
  <c r="I1492" i="32"/>
  <c r="I753" i="32"/>
  <c r="I1182" i="32"/>
  <c r="I147" i="32"/>
  <c r="I656" i="32"/>
  <c r="I118" i="32"/>
  <c r="I1510" i="32"/>
  <c r="I1397" i="32"/>
  <c r="I730" i="32"/>
  <c r="I178" i="32"/>
  <c r="I946" i="32"/>
  <c r="I711" i="32"/>
  <c r="I186" i="32"/>
  <c r="I360" i="32"/>
  <c r="I304" i="32"/>
  <c r="I1001" i="32"/>
  <c r="I426" i="32"/>
  <c r="I274" i="32"/>
  <c r="I1363" i="32"/>
  <c r="I1380" i="32"/>
  <c r="I1272" i="32"/>
  <c r="I692" i="32"/>
  <c r="I855" i="32"/>
  <c r="I712" i="32"/>
  <c r="I399" i="32"/>
  <c r="I46" i="32"/>
  <c r="I356" i="32"/>
  <c r="I1560" i="32"/>
  <c r="I234" i="32"/>
  <c r="I71" i="32"/>
  <c r="I1423" i="32"/>
  <c r="G11" i="14"/>
  <c r="G41" i="14"/>
  <c r="G12" i="14"/>
  <c r="F7" i="13"/>
  <c r="F6" i="13"/>
  <c r="G27" i="14"/>
  <c r="G15" i="14"/>
  <c r="F5" i="13"/>
  <c r="G34" i="14"/>
  <c r="F12" i="13"/>
  <c r="G140" i="14"/>
  <c r="G139" i="14"/>
  <c r="G6" i="14"/>
  <c r="F13" i="13"/>
  <c r="G75" i="14"/>
  <c r="F16" i="13"/>
  <c r="G133" i="14"/>
  <c r="G51" i="14"/>
  <c r="G52" i="14"/>
  <c r="E3" i="13"/>
  <c r="D1" i="15"/>
  <c r="E1" i="15" s="1"/>
  <c r="G100" i="14"/>
  <c r="G99" i="14"/>
  <c r="G134" i="14"/>
  <c r="G135" i="14"/>
  <c r="G143" i="14"/>
  <c r="G57" i="14"/>
  <c r="G59" i="14"/>
  <c r="G58" i="14"/>
  <c r="F15" i="13"/>
  <c r="F9" i="13"/>
  <c r="F10" i="13"/>
  <c r="F11" i="13"/>
  <c r="I843" i="32"/>
  <c r="I850" i="32"/>
  <c r="I1235" i="32"/>
  <c r="I1249" i="32"/>
  <c r="I35" i="32"/>
  <c r="I797" i="32"/>
  <c r="I1254" i="32"/>
  <c r="I1433" i="32"/>
  <c r="I1328" i="32"/>
  <c r="I1534" i="32"/>
  <c r="I1447" i="32"/>
  <c r="I1183" i="32"/>
  <c r="I1041" i="32"/>
  <c r="I833" i="32"/>
  <c r="I998" i="32"/>
  <c r="I813" i="32"/>
  <c r="I1361" i="32"/>
  <c r="I450" i="32"/>
  <c r="I1013" i="32"/>
  <c r="I279" i="32"/>
  <c r="I925" i="32"/>
  <c r="I639" i="32"/>
  <c r="I1551" i="32"/>
  <c r="I208" i="32"/>
  <c r="I834" i="32"/>
  <c r="I435" i="32"/>
  <c r="I549" i="32"/>
  <c r="I534" i="32"/>
  <c r="I226" i="32"/>
  <c r="I1295" i="32"/>
  <c r="I1311" i="32"/>
  <c r="I1493" i="32"/>
  <c r="I1310" i="32"/>
  <c r="I1302" i="32"/>
  <c r="I872" i="32"/>
  <c r="I826" i="32"/>
  <c r="I500" i="32"/>
  <c r="I69" i="32"/>
  <c r="I21" i="32"/>
  <c r="I87" i="32"/>
  <c r="I449" i="32"/>
  <c r="I6" i="32"/>
  <c r="I90" i="32"/>
  <c r="I714" i="32"/>
  <c r="I1366" i="32"/>
  <c r="I1245" i="32"/>
  <c r="I571" i="32"/>
  <c r="I1514" i="32"/>
  <c r="I1174" i="32"/>
  <c r="I694" i="32"/>
  <c r="I620" i="32"/>
  <c r="I301" i="32"/>
  <c r="I143" i="32"/>
  <c r="I554" i="32"/>
  <c r="I318" i="32"/>
  <c r="I7" i="32"/>
  <c r="I206" i="32"/>
  <c r="I130" i="32"/>
  <c r="I370" i="32"/>
  <c r="I651" i="32"/>
  <c r="G39" i="30"/>
  <c r="I1485" i="32"/>
  <c r="I605" i="32"/>
  <c r="I1087" i="32"/>
  <c r="I1391" i="32"/>
  <c r="I1385" i="32"/>
  <c r="I94" i="32"/>
  <c r="I842" i="32"/>
  <c r="I77" i="32"/>
  <c r="I1257" i="32"/>
  <c r="I1422" i="32"/>
  <c r="I1101" i="32"/>
  <c r="I1256" i="32"/>
  <c r="I1010" i="32"/>
  <c r="I1150" i="32"/>
  <c r="I514" i="32"/>
  <c r="I977" i="32"/>
  <c r="I1383" i="32"/>
  <c r="I1408" i="32"/>
  <c r="I1459" i="32"/>
  <c r="I1168" i="32"/>
  <c r="I1062" i="32"/>
  <c r="I1307" i="32"/>
  <c r="I1335" i="32"/>
  <c r="I54" i="32"/>
  <c r="I344" i="32"/>
  <c r="I296" i="32"/>
  <c r="I184" i="32"/>
  <c r="I58" i="32"/>
  <c r="I989" i="32"/>
  <c r="I782" i="32"/>
  <c r="I565" i="32"/>
  <c r="I1034" i="32"/>
  <c r="I790" i="32"/>
  <c r="I489" i="32"/>
  <c r="I1429" i="32"/>
  <c r="I1276" i="32"/>
  <c r="I1063" i="32"/>
  <c r="I1369" i="32"/>
  <c r="I518" i="32"/>
  <c r="I1317" i="32"/>
  <c r="I956" i="32"/>
  <c r="I823" i="32"/>
  <c r="I666" i="32"/>
  <c r="I743" i="32"/>
  <c r="I522" i="32"/>
  <c r="I531" i="32"/>
  <c r="I461" i="32"/>
  <c r="I152" i="32"/>
  <c r="I15" i="32"/>
  <c r="I10" i="32"/>
  <c r="I308" i="32"/>
  <c r="I950" i="32"/>
  <c r="I43" i="32"/>
  <c r="I1544" i="32"/>
  <c r="I350" i="32"/>
  <c r="I1323" i="32"/>
  <c r="I997" i="32"/>
  <c r="I584" i="32"/>
  <c r="I139" i="32"/>
  <c r="I97" i="32"/>
  <c r="I1158" i="32"/>
  <c r="I1240" i="32"/>
  <c r="I1400" i="32"/>
  <c r="I810" i="32"/>
  <c r="I945" i="32"/>
  <c r="I787" i="32"/>
  <c r="I523" i="32"/>
  <c r="I443" i="32"/>
  <c r="I229" i="32"/>
  <c r="I24" i="32"/>
  <c r="I632" i="32"/>
  <c r="I1371" i="32"/>
  <c r="I578" i="32"/>
  <c r="I1107" i="32"/>
  <c r="I179" i="32"/>
  <c r="I1448" i="32"/>
  <c r="I840" i="32"/>
  <c r="I1481" i="32"/>
  <c r="I1211" i="32"/>
  <c r="I219" i="32"/>
  <c r="I433" i="32"/>
  <c r="I928" i="32"/>
  <c r="I205" i="32"/>
  <c r="I334" i="32"/>
  <c r="I287" i="32"/>
  <c r="I470" i="32"/>
  <c r="I110" i="32"/>
  <c r="I719" i="32"/>
  <c r="I151" i="32"/>
  <c r="I103" i="32"/>
  <c r="I1390" i="32"/>
  <c r="G31" i="30"/>
  <c r="I1077" i="32"/>
  <c r="I1133" i="32"/>
  <c r="I1030" i="32"/>
  <c r="I915" i="32"/>
  <c r="I462" i="32"/>
  <c r="I440" i="32"/>
  <c r="I980" i="32"/>
  <c r="I741" i="32"/>
  <c r="I1175" i="32"/>
  <c r="I638" i="32"/>
  <c r="I1548" i="32"/>
  <c r="I495" i="32"/>
  <c r="I393" i="32"/>
  <c r="I255" i="32"/>
  <c r="I109" i="32"/>
  <c r="I34" i="32"/>
  <c r="I968" i="32"/>
  <c r="I862" i="32"/>
  <c r="I887" i="32"/>
  <c r="I121" i="32"/>
  <c r="I543" i="32"/>
  <c r="I1445" i="32"/>
  <c r="I1515" i="32"/>
  <c r="I48" i="32"/>
  <c r="I1519" i="32"/>
  <c r="I1172" i="32"/>
  <c r="I582" i="32"/>
  <c r="I458" i="32"/>
  <c r="I421" i="32"/>
  <c r="I371" i="32"/>
  <c r="I650" i="32"/>
  <c r="I408" i="32"/>
  <c r="I81" i="32"/>
  <c r="I128" i="32"/>
  <c r="I266" i="32"/>
  <c r="I1478" i="32"/>
  <c r="I13" i="32"/>
  <c r="I1461" i="32"/>
  <c r="I738" i="32"/>
  <c r="I628" i="32"/>
  <c r="I64" i="32"/>
  <c r="G10" i="30"/>
  <c r="G15" i="30"/>
  <c r="I982" i="32"/>
  <c r="I709" i="32"/>
  <c r="I1258" i="32"/>
  <c r="I1474" i="32"/>
  <c r="I668" i="32"/>
  <c r="I1145" i="32"/>
  <c r="I1016" i="32"/>
  <c r="I1392" i="32"/>
  <c r="G25" i="30"/>
  <c r="I836" i="32"/>
  <c r="I49" i="32"/>
  <c r="I263" i="32"/>
  <c r="I411" i="32"/>
  <c r="I1529" i="32"/>
  <c r="I1019" i="32"/>
  <c r="I540" i="32"/>
  <c r="I181" i="32"/>
  <c r="I772" i="32"/>
  <c r="G20" i="30"/>
  <c r="I1393" i="32"/>
  <c r="I1318" i="32"/>
  <c r="I804" i="32"/>
  <c r="I225" i="32"/>
  <c r="I811" i="32"/>
  <c r="I215" i="32"/>
  <c r="I106" i="32"/>
  <c r="I695" i="32"/>
  <c r="I1192" i="32"/>
  <c r="I1219" i="32"/>
  <c r="I1032" i="32"/>
  <c r="I1079" i="32"/>
  <c r="I802" i="32"/>
  <c r="I382" i="32"/>
  <c r="I8" i="32"/>
  <c r="I91" i="32"/>
  <c r="I328" i="32"/>
  <c r="I104" i="32"/>
  <c r="I41" i="32"/>
  <c r="I1558" i="32"/>
  <c r="I1387" i="32"/>
  <c r="G33" i="30"/>
  <c r="I1555" i="32"/>
  <c r="I1475" i="32"/>
  <c r="I967" i="32"/>
  <c r="I613" i="32"/>
  <c r="I642" i="32"/>
  <c r="I685" i="32"/>
  <c r="I1545" i="32"/>
  <c r="I777" i="32"/>
  <c r="I652" i="32"/>
  <c r="I420" i="32"/>
  <c r="I331" i="32"/>
  <c r="I742" i="32"/>
  <c r="I366" i="32"/>
  <c r="I1358" i="32"/>
  <c r="I1111" i="32"/>
  <c r="I707" i="32"/>
  <c r="I326" i="32"/>
  <c r="I243" i="32"/>
  <c r="I89" i="32"/>
  <c r="I740" i="32"/>
  <c r="I232" i="32"/>
  <c r="I809" i="32"/>
  <c r="I827" i="32"/>
  <c r="I1329" i="32"/>
  <c r="I660" i="32"/>
  <c r="I703" i="32"/>
  <c r="I541" i="32"/>
  <c r="I1134" i="32"/>
  <c r="I1506" i="32"/>
  <c r="I715" i="32"/>
  <c r="I224" i="32"/>
  <c r="I1547" i="32"/>
  <c r="I1524" i="32"/>
  <c r="I1279" i="32"/>
  <c r="I920" i="32"/>
  <c r="I978" i="32"/>
  <c r="I1530" i="32"/>
  <c r="I1480" i="32"/>
  <c r="I1315" i="32"/>
  <c r="I1071" i="32"/>
  <c r="I966" i="32"/>
  <c r="I1190" i="32"/>
  <c r="I1073" i="32"/>
  <c r="I974" i="32"/>
  <c r="I1067" i="32"/>
  <c r="I1106" i="32"/>
  <c r="I748" i="32"/>
  <c r="I1549" i="32"/>
  <c r="I1337" i="32"/>
  <c r="I959" i="32"/>
  <c r="I1025" i="32"/>
  <c r="I868" i="32"/>
  <c r="I699" i="32"/>
  <c r="I839" i="32"/>
  <c r="I166" i="32"/>
  <c r="I303" i="32"/>
  <c r="I20" i="32"/>
  <c r="I604" i="32"/>
  <c r="I267" i="32"/>
  <c r="I1305" i="32"/>
  <c r="I567" i="32"/>
  <c r="I665" i="32"/>
  <c r="I1137" i="32"/>
  <c r="I601" i="32"/>
  <c r="I122" i="32"/>
  <c r="I900" i="32"/>
  <c r="I1561" i="32"/>
  <c r="I1452" i="32"/>
  <c r="I1248" i="32"/>
  <c r="I469" i="32"/>
  <c r="I1446" i="32"/>
  <c r="I1434" i="32"/>
  <c r="I1202" i="32"/>
  <c r="I1203" i="32"/>
  <c r="I876" i="32"/>
  <c r="I918" i="32"/>
  <c r="I1343" i="32"/>
  <c r="I731" i="32"/>
  <c r="I629" i="32"/>
  <c r="I187" i="32"/>
  <c r="I949" i="32"/>
  <c r="I1523" i="32"/>
  <c r="I1528" i="32"/>
  <c r="I1460" i="32"/>
  <c r="I1241" i="32"/>
  <c r="I845" i="32"/>
  <c r="I1017" i="32"/>
  <c r="I640" i="32"/>
  <c r="I669" i="32"/>
  <c r="I93" i="32"/>
  <c r="I1066" i="32"/>
  <c r="I1442" i="32"/>
  <c r="I1160" i="32"/>
  <c r="I1197" i="32"/>
  <c r="I1022" i="32"/>
  <c r="I614" i="32"/>
  <c r="I379" i="32"/>
  <c r="I971" i="32"/>
  <c r="I708" i="32"/>
  <c r="I127" i="32"/>
  <c r="I1291" i="32"/>
  <c r="I133" i="32"/>
  <c r="I402" i="32"/>
  <c r="I586" i="32"/>
  <c r="I1286" i="32"/>
  <c r="I1129" i="32"/>
  <c r="I883" i="32"/>
  <c r="I951" i="32"/>
  <c r="I637" i="32"/>
  <c r="I42" i="32"/>
  <c r="I1539" i="32"/>
  <c r="I1231" i="32"/>
  <c r="I841" i="32"/>
  <c r="I113" i="32"/>
  <c r="I1516" i="32"/>
  <c r="I1301" i="32"/>
  <c r="I486" i="32"/>
  <c r="I1513" i="32"/>
  <c r="I1217" i="32"/>
  <c r="I63" i="32"/>
  <c r="I1131" i="32"/>
  <c r="I799" i="32"/>
  <c r="I1293" i="32"/>
  <c r="I1518" i="32"/>
  <c r="I1324" i="32"/>
  <c r="I1039" i="32"/>
  <c r="I693" i="32"/>
  <c r="I1233" i="32"/>
  <c r="I1568" i="32"/>
  <c r="I1367" i="32"/>
  <c r="I1259" i="32"/>
  <c r="I1144" i="32"/>
  <c r="I817" i="32"/>
  <c r="I1044" i="32"/>
  <c r="I1097" i="32"/>
  <c r="I681" i="32"/>
  <c r="I345" i="32"/>
  <c r="I297" i="32"/>
  <c r="I36" i="32"/>
  <c r="I355" i="32"/>
  <c r="I1389" i="32"/>
  <c r="I795" i="32"/>
  <c r="I1565" i="32"/>
  <c r="I1281" i="32"/>
  <c r="I1103" i="32"/>
  <c r="I1246" i="32"/>
  <c r="I404" i="32"/>
  <c r="I61" i="32"/>
  <c r="I260" i="32"/>
  <c r="I793" i="32"/>
  <c r="I512" i="32"/>
  <c r="I258" i="32"/>
  <c r="I762" i="32"/>
  <c r="I1221" i="32"/>
  <c r="I1199" i="32"/>
  <c r="I591" i="32"/>
  <c r="I475" i="32"/>
  <c r="I1140" i="32"/>
  <c r="I174" i="32"/>
  <c r="I1341" i="32"/>
  <c r="I1352" i="32"/>
  <c r="I983" i="32"/>
  <c r="I117" i="32"/>
  <c r="I1384" i="32"/>
  <c r="I1113" i="32"/>
  <c r="I579" i="32"/>
  <c r="I150" i="32"/>
  <c r="I1482" i="32"/>
  <c r="I1042" i="32"/>
  <c r="I944" i="32"/>
  <c r="I1237" i="32"/>
  <c r="I1275" i="32"/>
  <c r="I781" i="32"/>
  <c r="I663" i="32"/>
  <c r="I488" i="32"/>
  <c r="I496" i="32"/>
  <c r="I369" i="32"/>
  <c r="I1052" i="32"/>
  <c r="I1424" i="32"/>
  <c r="I1339" i="32"/>
  <c r="I1326" i="32"/>
  <c r="I1029" i="32"/>
  <c r="I1125" i="32"/>
  <c r="I908" i="32"/>
  <c r="I835" i="32"/>
  <c r="I672" i="32"/>
  <c r="I448" i="32"/>
  <c r="I17" i="32"/>
  <c r="I347" i="32"/>
  <c r="I560" i="32"/>
  <c r="I1566" i="32"/>
  <c r="I1399" i="32"/>
  <c r="I1187" i="32"/>
  <c r="I993" i="32"/>
  <c r="I770" i="32"/>
  <c r="I1094" i="32"/>
  <c r="I537" i="32"/>
  <c r="I220" i="32"/>
  <c r="I644" i="32"/>
  <c r="I248" i="32"/>
  <c r="I480" i="32"/>
  <c r="I196" i="32"/>
  <c r="G85" i="26"/>
  <c r="G105" i="26"/>
  <c r="G91" i="26"/>
  <c r="G124" i="26"/>
  <c r="G90" i="26"/>
  <c r="G101" i="26"/>
  <c r="G27" i="26"/>
  <c r="G19" i="26"/>
  <c r="G110" i="26"/>
  <c r="G12" i="26"/>
  <c r="G71" i="26"/>
  <c r="G28" i="26"/>
  <c r="G60" i="26"/>
  <c r="G4" i="26"/>
  <c r="G100" i="26"/>
  <c r="G6" i="26"/>
  <c r="G36" i="26"/>
  <c r="G20" i="26"/>
  <c r="G107" i="26"/>
  <c r="G77" i="26"/>
  <c r="G43" i="26"/>
  <c r="G126" i="26"/>
  <c r="I1426" i="32"/>
  <c r="I1345" i="32"/>
  <c r="I1336" i="32"/>
  <c r="I592" i="32"/>
  <c r="I148" i="32"/>
  <c r="I1320" i="32"/>
  <c r="I280" i="32"/>
  <c r="I761" i="32"/>
  <c r="I999" i="32"/>
  <c r="I607" i="32"/>
  <c r="I861" i="32"/>
  <c r="I776" i="32"/>
  <c r="I1027" i="32"/>
  <c r="I596" i="32"/>
  <c r="I570" i="32"/>
  <c r="I858" i="32"/>
  <c r="I682" i="32"/>
  <c r="I250" i="32"/>
  <c r="I242" i="32"/>
  <c r="I247" i="32"/>
  <c r="I814" i="32"/>
  <c r="I479" i="32"/>
  <c r="I30" i="32"/>
  <c r="I1348" i="32"/>
  <c r="I1247" i="32"/>
  <c r="I1136" i="32"/>
  <c r="I786" i="32"/>
  <c r="I1048" i="32"/>
  <c r="I1359" i="32"/>
  <c r="I886" i="32"/>
  <c r="I1517" i="32"/>
  <c r="I705" i="32"/>
  <c r="I590" i="32"/>
  <c r="I916" i="32"/>
  <c r="I493" i="32"/>
  <c r="I808" i="32"/>
  <c r="I618" i="32"/>
  <c r="I336" i="32"/>
  <c r="I454" i="32"/>
  <c r="I434" i="32"/>
  <c r="I405" i="32"/>
  <c r="I105" i="32"/>
  <c r="I253" i="32"/>
  <c r="I40" i="32"/>
  <c r="I1559" i="32"/>
  <c r="I1351" i="32"/>
  <c r="I1120" i="32"/>
  <c r="I1421" i="32"/>
  <c r="I879" i="32"/>
  <c r="I749" i="32"/>
  <c r="I478" i="32"/>
  <c r="I1542" i="32"/>
  <c r="I559" i="32"/>
  <c r="I1059" i="32"/>
  <c r="I124" i="32"/>
  <c r="I217" i="32"/>
  <c r="I1546" i="32"/>
  <c r="I1266" i="32"/>
  <c r="I1269" i="32"/>
  <c r="I1354" i="32"/>
  <c r="I1161" i="32"/>
  <c r="I1453" i="32"/>
  <c r="I931" i="32"/>
  <c r="I1216" i="32"/>
  <c r="I580" i="32"/>
  <c r="I473" i="32"/>
  <c r="I216" i="32"/>
  <c r="I259" i="32"/>
  <c r="I1512" i="32"/>
  <c r="I1230" i="32"/>
  <c r="I1509" i="32"/>
  <c r="I1540" i="32"/>
  <c r="I1300" i="32"/>
  <c r="I1306" i="32"/>
  <c r="I1163" i="32"/>
  <c r="I526" i="32"/>
  <c r="I1102" i="32"/>
  <c r="I1084" i="32"/>
  <c r="I636" i="32"/>
  <c r="I735" i="32"/>
  <c r="I544" i="32"/>
  <c r="I291" i="32"/>
  <c r="I364" i="32"/>
  <c r="I624" i="32"/>
  <c r="I1521" i="32"/>
  <c r="I1091" i="32"/>
  <c r="I1388" i="32"/>
  <c r="I1228" i="32"/>
  <c r="I1194" i="32"/>
  <c r="I718" i="32"/>
  <c r="I146" i="32"/>
  <c r="I410" i="32"/>
  <c r="I195" i="32"/>
  <c r="I505" i="32"/>
  <c r="I987" i="32"/>
  <c r="I12" i="32"/>
  <c r="I759" i="32"/>
  <c r="I1169" i="32"/>
  <c r="I1206" i="32"/>
  <c r="I1080" i="32"/>
  <c r="I773" i="32"/>
  <c r="I737" i="32"/>
  <c r="I327" i="32"/>
  <c r="I775" i="32"/>
  <c r="I119" i="32"/>
  <c r="I335" i="32"/>
  <c r="I1396" i="32"/>
  <c r="I1222" i="32"/>
  <c r="I1223" i="32"/>
  <c r="I1127" i="32"/>
  <c r="I1532" i="32"/>
  <c r="I1200" i="32"/>
  <c r="I1225" i="32"/>
  <c r="I1095" i="32"/>
  <c r="I697" i="32"/>
  <c r="I617" i="32"/>
  <c r="I431" i="32"/>
  <c r="I1012" i="32"/>
  <c r="I409" i="32"/>
  <c r="I702" i="32"/>
  <c r="I485" i="32"/>
  <c r="I1284" i="32"/>
  <c r="I732" i="32"/>
  <c r="I645" i="32"/>
  <c r="I1464" i="32"/>
  <c r="I664" i="32"/>
  <c r="I329" i="32"/>
  <c r="I690" i="32"/>
  <c r="I270" i="32"/>
  <c r="I911" i="32"/>
  <c r="I457" i="32"/>
  <c r="I388" i="32"/>
  <c r="I1213" i="32"/>
  <c r="I468" i="32"/>
  <c r="I82" i="32"/>
  <c r="I1365" i="32"/>
  <c r="I1455" i="32"/>
  <c r="I1155" i="32"/>
  <c r="I829" i="32"/>
  <c r="I1265" i="32"/>
  <c r="I134" i="32"/>
  <c r="I1238" i="32"/>
  <c r="I182" i="32"/>
  <c r="I763" i="32"/>
  <c r="I899" i="32"/>
  <c r="I372" i="32"/>
  <c r="I1292" i="32"/>
  <c r="I897" i="32"/>
  <c r="I1564" i="32"/>
  <c r="I1141" i="32"/>
  <c r="I1490" i="32"/>
  <c r="I1156" i="32"/>
  <c r="I859" i="32"/>
  <c r="I962" i="32"/>
  <c r="I844" i="32"/>
  <c r="I794" i="32"/>
  <c r="I471" i="32"/>
  <c r="I153" i="32"/>
  <c r="I1180" i="32"/>
  <c r="I1538" i="32"/>
  <c r="I1104" i="32"/>
  <c r="I1280" i="32"/>
  <c r="I851" i="32"/>
  <c r="I1021" i="32"/>
  <c r="I509" i="32"/>
  <c r="I936" i="32"/>
  <c r="I894" i="32"/>
  <c r="I755" i="32"/>
  <c r="I854" i="32"/>
  <c r="I864" i="32"/>
  <c r="I244" i="32"/>
  <c r="I120" i="32"/>
  <c r="I252" i="32"/>
  <c r="I587" i="32"/>
  <c r="I1450" i="32"/>
  <c r="I1118" i="32"/>
  <c r="I716" i="32"/>
  <c r="I635" i="32"/>
  <c r="I498" i="32"/>
  <c r="I228" i="32"/>
  <c r="I647" i="32"/>
  <c r="I603" i="32"/>
  <c r="I1346" i="32"/>
  <c r="I492" i="32"/>
  <c r="I1404" i="32"/>
  <c r="I1189" i="32"/>
  <c r="I85" i="32"/>
  <c r="I112" i="32"/>
  <c r="I1554" i="32"/>
  <c r="I606" i="32"/>
  <c r="I463" i="32"/>
  <c r="I631" i="32"/>
  <c r="I564" i="32"/>
  <c r="I1535" i="32"/>
  <c r="I1312" i="32"/>
  <c r="I594" i="32"/>
  <c r="I1470" i="32"/>
  <c r="I1196" i="32"/>
  <c r="I1096" i="32"/>
  <c r="I1331" i="32"/>
  <c r="I830" i="32"/>
  <c r="I1008" i="32"/>
  <c r="I726" i="32"/>
  <c r="I1375" i="32"/>
  <c r="I785" i="32"/>
  <c r="I922" i="32"/>
  <c r="I1405" i="32"/>
  <c r="I972" i="32"/>
  <c r="I1114" i="32"/>
  <c r="I392" i="32"/>
  <c r="I145" i="32"/>
  <c r="I752" i="32"/>
  <c r="I101" i="32"/>
  <c r="I88" i="32"/>
  <c r="I553" i="32"/>
  <c r="I158" i="32"/>
  <c r="I137" i="32"/>
  <c r="I189" i="32"/>
  <c r="I892" i="32"/>
  <c r="I26" i="32"/>
  <c r="I1420" i="32"/>
  <c r="I1064" i="32"/>
  <c r="I1165" i="32"/>
  <c r="I1298" i="32"/>
  <c r="I973" i="32"/>
  <c r="I869" i="32"/>
  <c r="I733" i="32"/>
  <c r="I521" i="32"/>
  <c r="I361" i="32"/>
  <c r="I569" i="32"/>
  <c r="I1227" i="32"/>
  <c r="I744" i="32"/>
  <c r="I338" i="32"/>
  <c r="I144" i="32"/>
  <c r="I1316" i="32"/>
  <c r="I1126" i="32"/>
  <c r="I1570" i="32"/>
  <c r="I819" i="32"/>
  <c r="I848" i="32"/>
  <c r="I1050" i="32"/>
  <c r="I769" i="32"/>
  <c r="I552" i="32"/>
  <c r="I460" i="32"/>
  <c r="I1401" i="32"/>
  <c r="I621" i="32"/>
  <c r="I1167" i="32"/>
  <c r="I696" i="32"/>
  <c r="I199" i="32"/>
  <c r="I319" i="32"/>
  <c r="I284" i="32"/>
  <c r="I288" i="32"/>
  <c r="I1297" i="32"/>
  <c r="I1186" i="32"/>
  <c r="I1541" i="32"/>
  <c r="I551" i="32"/>
  <c r="I889" i="32"/>
  <c r="I1146" i="32"/>
  <c r="I477" i="32"/>
  <c r="I557" i="32"/>
  <c r="I1379" i="32"/>
  <c r="I1350" i="32"/>
  <c r="I1522" i="32"/>
  <c r="I1287" i="32"/>
  <c r="I964" i="32"/>
  <c r="I929" i="32"/>
  <c r="I901" i="32"/>
  <c r="I981" i="32"/>
  <c r="I878" i="32"/>
  <c r="I803" i="32"/>
  <c r="I783" i="32"/>
  <c r="I583" i="32"/>
  <c r="I299" i="32"/>
  <c r="I362" i="32"/>
  <c r="I1261" i="32"/>
  <c r="I300" i="32"/>
  <c r="I354" i="32"/>
  <c r="I414" i="32"/>
  <c r="I1407" i="32"/>
  <c r="I1498" i="32"/>
  <c r="I1038" i="32"/>
  <c r="I545" i="32"/>
  <c r="I676" i="32"/>
  <c r="I456" i="32"/>
  <c r="I1046" i="32"/>
  <c r="I502" i="32"/>
  <c r="I452" i="32"/>
  <c r="I412" i="32"/>
  <c r="I276" i="32"/>
  <c r="I293" i="32"/>
  <c r="I37" i="32"/>
  <c r="I168" i="32"/>
  <c r="I385" i="32"/>
  <c r="I947" i="32"/>
  <c r="I566" i="32"/>
  <c r="I1074" i="32"/>
  <c r="I1239" i="32"/>
  <c r="I1368" i="32"/>
  <c r="I1109" i="32"/>
  <c r="I1309" i="32"/>
  <c r="I1263" i="32"/>
  <c r="I760" i="32"/>
  <c r="I750" i="32"/>
  <c r="I481" i="32"/>
  <c r="I290" i="32"/>
  <c r="I1089" i="32"/>
  <c r="I403" i="32"/>
  <c r="I407" i="32"/>
  <c r="I135" i="32"/>
  <c r="I1364" i="32"/>
  <c r="I1128" i="32"/>
  <c r="I1132" i="32"/>
  <c r="I1440" i="32"/>
  <c r="I611" i="32"/>
  <c r="I417" i="32"/>
  <c r="I503" i="32"/>
  <c r="I513" i="32"/>
  <c r="I1018" i="32"/>
  <c r="I724" i="32"/>
  <c r="I600" i="32"/>
  <c r="I129" i="32"/>
  <c r="I98" i="32"/>
  <c r="I1304" i="32"/>
  <c r="I157" i="32"/>
  <c r="I926" i="32"/>
  <c r="I1550" i="32"/>
  <c r="I1110" i="32"/>
  <c r="I1556" i="32"/>
  <c r="I1520" i="32"/>
  <c r="I1068" i="32"/>
  <c r="I1264" i="32"/>
  <c r="I975" i="32"/>
  <c r="I832" i="32"/>
  <c r="I1024" i="32"/>
  <c r="I337" i="32"/>
  <c r="I547" i="32"/>
  <c r="I240" i="32"/>
  <c r="I1090" i="32"/>
  <c r="I346" i="32"/>
  <c r="I1065" i="32"/>
  <c r="I1504" i="32"/>
  <c r="I1124" i="32"/>
  <c r="I873" i="32"/>
  <c r="I476" i="32"/>
  <c r="I311" i="32"/>
  <c r="I958" i="32"/>
  <c r="I237" i="32"/>
  <c r="I992" i="32"/>
  <c r="I108" i="32"/>
  <c r="I573" i="32"/>
  <c r="I1121" i="32"/>
  <c r="I1458" i="32"/>
  <c r="I1357" i="32"/>
  <c r="I1370" i="32"/>
  <c r="I1267" i="32"/>
  <c r="I1277" i="32"/>
  <c r="I988" i="32"/>
  <c r="I930" i="32"/>
  <c r="I675" i="32"/>
  <c r="I313" i="32"/>
  <c r="I634" i="32"/>
  <c r="I193" i="32"/>
  <c r="I312" i="32"/>
  <c r="I877" i="32"/>
  <c r="I365" i="32"/>
  <c r="I72" i="32"/>
  <c r="I1543" i="32"/>
  <c r="I1489" i="32"/>
  <c r="I1099" i="32"/>
  <c r="I1526" i="32"/>
  <c r="I1162" i="32"/>
  <c r="I865" i="32"/>
  <c r="I1003" i="32"/>
  <c r="I1562" i="32"/>
  <c r="I765" i="32"/>
  <c r="I866" i="32"/>
  <c r="I739" i="32"/>
  <c r="I292" i="32"/>
  <c r="I884" i="32"/>
  <c r="I919" i="32"/>
  <c r="I615" i="32"/>
  <c r="I535" i="32"/>
  <c r="I589" i="32"/>
  <c r="I307" i="32"/>
  <c r="I5" i="32"/>
  <c r="I322" i="32"/>
  <c r="I820" i="32"/>
  <c r="I32" i="32"/>
  <c r="I395" i="32"/>
  <c r="I558" i="32"/>
  <c r="I871" i="32"/>
  <c r="I389" i="32"/>
  <c r="I555" i="32"/>
  <c r="I1451" i="32"/>
  <c r="I539" i="32"/>
  <c r="I1176" i="32"/>
  <c r="I1347" i="32"/>
  <c r="I976" i="32"/>
  <c r="I679" i="32"/>
  <c r="I384" i="32"/>
  <c r="I170" i="32"/>
  <c r="I1195" i="32"/>
  <c r="I1441" i="32"/>
  <c r="I1425" i="32"/>
  <c r="I1081" i="32"/>
  <c r="I1338" i="32"/>
  <c r="I627" i="32"/>
  <c r="I1122" i="32"/>
  <c r="I562" i="32"/>
  <c r="I1374" i="32"/>
  <c r="I374" i="32"/>
  <c r="I497" i="32"/>
  <c r="I256" i="32"/>
  <c r="I111" i="32"/>
  <c r="I213" i="32"/>
  <c r="I805" i="32"/>
  <c r="I1477" i="32"/>
  <c r="I1502" i="32"/>
  <c r="I792" i="32"/>
  <c r="I1377" i="32"/>
  <c r="I881" i="32"/>
  <c r="I880" i="32"/>
  <c r="I427" i="32"/>
  <c r="I428" i="32"/>
  <c r="I295" i="32"/>
  <c r="I1571" i="32"/>
  <c r="I831" i="32"/>
  <c r="I1472" i="32"/>
  <c r="I1471" i="32"/>
  <c r="I1333" i="32"/>
  <c r="I1220" i="32"/>
  <c r="I910" i="32"/>
  <c r="I1031" i="32"/>
  <c r="I914" i="32"/>
  <c r="I807" i="32"/>
  <c r="I616" i="32"/>
  <c r="I536" i="32"/>
  <c r="I84" i="32"/>
  <c r="I1009" i="32"/>
  <c r="I375" i="32"/>
  <c r="I394" i="32"/>
  <c r="I1417" i="32"/>
  <c r="I939" i="32"/>
  <c r="I1398" i="32"/>
  <c r="I1023" i="32"/>
  <c r="I890" i="32"/>
  <c r="I1508" i="32"/>
  <c r="I701" i="32"/>
  <c r="I821" i="32"/>
  <c r="I957" i="32"/>
  <c r="I494" i="32"/>
  <c r="I1159" i="32"/>
  <c r="I286" i="32"/>
  <c r="I191" i="32"/>
  <c r="I306" i="32"/>
  <c r="I309" i="32"/>
  <c r="I867" i="32"/>
  <c r="I200" i="32"/>
  <c r="I214" i="32"/>
  <c r="I1314" i="32"/>
  <c r="I83" i="32"/>
  <c r="I1536" i="32"/>
  <c r="I1178" i="32"/>
  <c r="I367" i="32"/>
  <c r="I1313" i="32"/>
  <c r="I1057" i="32"/>
  <c r="I1181" i="32"/>
  <c r="I985" i="32"/>
  <c r="I727" i="32"/>
  <c r="I653" i="32"/>
  <c r="I563" i="32"/>
  <c r="I572" i="32"/>
  <c r="I376" i="32"/>
  <c r="I373" i="32"/>
  <c r="I1253" i="32"/>
  <c r="I1403" i="32"/>
  <c r="I1188" i="32"/>
  <c r="I1035" i="32"/>
  <c r="I923" i="32"/>
  <c r="I885" i="32"/>
  <c r="I1395" i="32"/>
  <c r="I1026" i="32"/>
  <c r="I788" i="32"/>
  <c r="I1330" i="32"/>
  <c r="I574" i="32"/>
  <c r="I1483" i="32"/>
  <c r="I612" i="32"/>
  <c r="I11" i="32"/>
  <c r="I330" i="32"/>
  <c r="I268" i="32"/>
  <c r="I1204" i="32"/>
  <c r="I302" i="32"/>
  <c r="I52" i="32"/>
  <c r="I16" i="32"/>
  <c r="I1093" i="32"/>
  <c r="I1537" i="32"/>
  <c r="I1083" i="32"/>
  <c r="I1058" i="32"/>
  <c r="I1386" i="32"/>
  <c r="I1173" i="32"/>
  <c r="I1210" i="32"/>
  <c r="I1105" i="32"/>
  <c r="I625" i="32"/>
  <c r="I453" i="32"/>
  <c r="I725" i="32"/>
  <c r="I136" i="32"/>
  <c r="I265" i="32"/>
  <c r="I1437" i="32"/>
  <c r="I1171" i="32"/>
  <c r="I893" i="32"/>
  <c r="I1224" i="32"/>
  <c r="I519" i="32"/>
  <c r="I852" i="32"/>
  <c r="I847" i="32"/>
  <c r="I504" i="32"/>
  <c r="I1362" i="32"/>
  <c r="I588" i="32"/>
  <c r="I684" i="32"/>
  <c r="I459" i="32"/>
  <c r="I751" i="32"/>
  <c r="I436" i="32"/>
  <c r="I159" i="32"/>
  <c r="I822" i="32"/>
  <c r="I230" i="32"/>
  <c r="I1191" i="32"/>
  <c r="I439" i="32"/>
  <c r="I289" i="32"/>
  <c r="I655" i="32"/>
  <c r="I22" i="32"/>
  <c r="I285" i="32"/>
  <c r="I47" i="32"/>
  <c r="I1047" i="32"/>
  <c r="I1208" i="32"/>
  <c r="I1207" i="32"/>
  <c r="I955" i="32"/>
  <c r="I377" i="32"/>
  <c r="I1072" i="32"/>
  <c r="I1149" i="32"/>
  <c r="I736" i="32"/>
  <c r="I1505" i="32"/>
  <c r="I595" i="32"/>
  <c r="I1053" i="32"/>
  <c r="I1376" i="32"/>
  <c r="I778" i="32"/>
  <c r="I779" i="32"/>
  <c r="I520" i="32"/>
  <c r="I1139" i="32"/>
  <c r="I986" i="32"/>
  <c r="I1567" i="32"/>
  <c r="I933" i="32"/>
  <c r="I934" i="32"/>
  <c r="I757" i="32"/>
  <c r="I758" i="32"/>
  <c r="I1531" i="32"/>
  <c r="I507" i="32"/>
  <c r="I400" i="32"/>
  <c r="I1198" i="32"/>
  <c r="I419" i="32"/>
  <c r="I444" i="32"/>
  <c r="I1495" i="32"/>
  <c r="I272" i="32"/>
  <c r="I801" i="32"/>
  <c r="I197" i="32"/>
  <c r="I856" i="32"/>
  <c r="I381" i="32"/>
  <c r="I278" i="32"/>
  <c r="I339" i="32"/>
  <c r="I298" i="32"/>
  <c r="I342" i="32"/>
  <c r="I18" i="32"/>
  <c r="I281" i="32"/>
  <c r="I398" i="32"/>
  <c r="I1411" i="32"/>
  <c r="I1226" i="32"/>
  <c r="I907" i="32"/>
  <c r="I891" i="32"/>
  <c r="I577" i="32"/>
  <c r="I1005" i="32"/>
  <c r="I853" i="32"/>
  <c r="I689" i="32"/>
  <c r="I734" i="32"/>
  <c r="I294" i="32"/>
  <c r="I1500" i="32"/>
  <c r="I1115" i="32"/>
  <c r="I1037" i="32"/>
  <c r="I764" i="32"/>
  <c r="I766" i="32"/>
  <c r="I767" i="32"/>
  <c r="I1569" i="32"/>
  <c r="I953" i="32"/>
  <c r="I1123" i="32"/>
  <c r="I745" i="32"/>
  <c r="I746" i="32"/>
  <c r="I1382" i="32"/>
  <c r="I747" i="32"/>
  <c r="I167" i="32"/>
  <c r="I415" i="32"/>
  <c r="I418" i="32"/>
  <c r="I310" i="32"/>
  <c r="I262" i="32"/>
  <c r="I257" i="32"/>
  <c r="I423" i="32"/>
  <c r="I70" i="32"/>
  <c r="I561" i="32"/>
  <c r="I149" i="32"/>
  <c r="I1469" i="32"/>
  <c r="I1468" i="32"/>
  <c r="I429" i="32"/>
  <c r="I508" i="32"/>
  <c r="I667" i="32"/>
  <c r="I1410" i="32"/>
  <c r="I1193" i="32"/>
  <c r="I1007" i="32"/>
  <c r="I1098" i="32"/>
  <c r="I935" i="32"/>
  <c r="I626" i="32"/>
  <c r="I254" i="32"/>
  <c r="I177" i="32"/>
  <c r="I1466" i="32"/>
  <c r="I1135" i="32"/>
  <c r="I1527" i="32"/>
  <c r="I1488" i="32"/>
  <c r="I1251" i="32"/>
  <c r="I1049" i="32"/>
  <c r="I1082" i="32"/>
  <c r="I927" i="32"/>
  <c r="I723" i="32"/>
  <c r="I909" i="32"/>
  <c r="I961" i="32"/>
  <c r="I430" i="32"/>
  <c r="I882" i="32"/>
  <c r="I321" i="32"/>
  <c r="I800" i="32"/>
  <c r="I396" i="32"/>
  <c r="I165" i="32"/>
  <c r="I658" i="32"/>
  <c r="I343" i="32"/>
  <c r="I80" i="32"/>
  <c r="I391" i="32"/>
  <c r="I107" i="32"/>
  <c r="I60" i="32"/>
  <c r="F9" i="31"/>
  <c r="F7" i="31"/>
  <c r="G5" i="30"/>
  <c r="G4" i="30"/>
  <c r="F4" i="9"/>
  <c r="G16" i="9"/>
  <c r="G9" i="9"/>
  <c r="G12" i="9"/>
  <c r="F3" i="9"/>
  <c r="G11" i="9"/>
  <c r="G18" i="9"/>
  <c r="G8" i="9"/>
  <c r="G7" i="9"/>
  <c r="G17" i="9"/>
  <c r="G4" i="9"/>
  <c r="G3" i="9"/>
  <c r="G13" i="9"/>
  <c r="G14" i="9"/>
  <c r="G10" i="9"/>
  <c r="G6" i="9"/>
  <c r="G5" i="9"/>
  <c r="F3" i="13" l="1"/>
  <c r="F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tc={4623908F-E8D7-4A69-B814-6593A840BF8D}</author>
  </authors>
  <commentList>
    <comment ref="G1593" authorId="0" shapeId="0" xr:uid="{4623908F-E8D7-4A69-B814-6593A840BF8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Antes era el 53308
</t>
      </text>
    </comment>
  </commentList>
</comments>
</file>

<file path=xl/sharedStrings.xml><?xml version="1.0" encoding="utf-8"?>
<sst xmlns="http://schemas.openxmlformats.org/spreadsheetml/2006/main" count="7704" uniqueCount="2595">
  <si>
    <t>Nombre VD</t>
  </si>
  <si>
    <t>VENTAS</t>
  </si>
  <si>
    <t>OBJETIVO</t>
  </si>
  <si>
    <t>SUPERACION OBJ.</t>
  </si>
  <si>
    <t>Obj</t>
  </si>
  <si>
    <t>JG</t>
  </si>
  <si>
    <t>compr.</t>
  </si>
  <si>
    <t>Eduardo García</t>
  </si>
  <si>
    <t>Mercedes Navarro</t>
  </si>
  <si>
    <t>Manoli Gómez</t>
  </si>
  <si>
    <t>Fernando Valero</t>
  </si>
  <si>
    <t>Luis Lorente</t>
  </si>
  <si>
    <t>Domingo Pascual</t>
  </si>
  <si>
    <t>Roberto Pazos</t>
  </si>
  <si>
    <t>Francisco Palmero</t>
  </si>
  <si>
    <t>Moisés Manzano</t>
  </si>
  <si>
    <t>Anibal Arroyo</t>
  </si>
  <si>
    <t>Código AS</t>
  </si>
  <si>
    <t>AS</t>
  </si>
  <si>
    <t>CEA5</t>
  </si>
  <si>
    <t>CEAL</t>
  </si>
  <si>
    <t>CECH</t>
  </si>
  <si>
    <t>CECM</t>
  </si>
  <si>
    <t>CECP</t>
  </si>
  <si>
    <t>CEDC</t>
  </si>
  <si>
    <t>CEDR</t>
  </si>
  <si>
    <t>CEAA</t>
  </si>
  <si>
    <t>CEAN</t>
  </si>
  <si>
    <t>CEAR</t>
  </si>
  <si>
    <t>CEB0</t>
  </si>
  <si>
    <t>CEB3</t>
  </si>
  <si>
    <t>CECO</t>
  </si>
  <si>
    <t>CED8</t>
  </si>
  <si>
    <t>CEDE</t>
  </si>
  <si>
    <t>CEAE</t>
  </si>
  <si>
    <t>CEAF</t>
  </si>
  <si>
    <t>CEAM</t>
  </si>
  <si>
    <t>CEAW</t>
  </si>
  <si>
    <t>CECI</t>
  </si>
  <si>
    <t>CECJ</t>
  </si>
  <si>
    <t>CECR</t>
  </si>
  <si>
    <t>CECU</t>
  </si>
  <si>
    <t>CED7</t>
  </si>
  <si>
    <t>CEDF</t>
  </si>
  <si>
    <t>CEDH</t>
  </si>
  <si>
    <t>CEDL</t>
  </si>
  <si>
    <t>CEAB</t>
  </si>
  <si>
    <t>CEAO</t>
  </si>
  <si>
    <t>CEBJ</t>
  </si>
  <si>
    <t>CEBS</t>
  </si>
  <si>
    <t>CEBT</t>
  </si>
  <si>
    <t>CEC1</t>
  </si>
  <si>
    <t>CECX</t>
  </si>
  <si>
    <t>CECY</t>
  </si>
  <si>
    <t>CEDQ</t>
  </si>
  <si>
    <t>CEDV</t>
  </si>
  <si>
    <t>CEAJ</t>
  </si>
  <si>
    <t>CEAU</t>
  </si>
  <si>
    <t>CEBO</t>
  </si>
  <si>
    <t>CECC</t>
  </si>
  <si>
    <t>CED1</t>
  </si>
  <si>
    <t>CEDJ</t>
  </si>
  <si>
    <t>CEDU</t>
  </si>
  <si>
    <t>CEA3</t>
  </si>
  <si>
    <t>CEA7</t>
  </si>
  <si>
    <t>CEAX</t>
  </si>
  <si>
    <t>CEB5</t>
  </si>
  <si>
    <t>CEBM</t>
  </si>
  <si>
    <t>CECS</t>
  </si>
  <si>
    <t>CECZ</t>
  </si>
  <si>
    <t>CED9</t>
  </si>
  <si>
    <t>CEA2</t>
  </si>
  <si>
    <t>CEA6</t>
  </si>
  <si>
    <t>CEA9</t>
  </si>
  <si>
    <t>CEAD</t>
  </si>
  <si>
    <t>CEAV</t>
  </si>
  <si>
    <t>CEB1</t>
  </si>
  <si>
    <t>CEB6</t>
  </si>
  <si>
    <t>CEB7</t>
  </si>
  <si>
    <t>CEC5</t>
  </si>
  <si>
    <t>CECA</t>
  </si>
  <si>
    <t>CECG</t>
  </si>
  <si>
    <t>CED0</t>
  </si>
  <si>
    <t>CED4</t>
  </si>
  <si>
    <t>CED6</t>
  </si>
  <si>
    <t>CEDD</t>
  </si>
  <si>
    <t>CEDG</t>
  </si>
  <si>
    <t>CEDT</t>
  </si>
  <si>
    <t>CEAS</t>
  </si>
  <si>
    <t>CED3</t>
  </si>
  <si>
    <t>CEDI</t>
  </si>
  <si>
    <t>CEA1</t>
  </si>
  <si>
    <t>CEBA</t>
  </si>
  <si>
    <t>CEBD</t>
  </si>
  <si>
    <t>CEBR</t>
  </si>
  <si>
    <t>CEBW</t>
  </si>
  <si>
    <t>CEC6</t>
  </si>
  <si>
    <t>CECD</t>
  </si>
  <si>
    <t>CEA8</t>
  </si>
  <si>
    <t>CEAZ</t>
  </si>
  <si>
    <t>CECQ</t>
  </si>
  <si>
    <t>CED5</t>
  </si>
  <si>
    <t>CEDN</t>
  </si>
  <si>
    <t>CEAG</t>
  </si>
  <si>
    <t>CEAI</t>
  </si>
  <si>
    <t>CEB2</t>
  </si>
  <si>
    <t>CEBI</t>
  </si>
  <si>
    <t>CECE</t>
  </si>
  <si>
    <t>CECV</t>
  </si>
  <si>
    <t>CEDB</t>
  </si>
  <si>
    <t>CEB4</t>
  </si>
  <si>
    <t>CEBE</t>
  </si>
  <si>
    <t>CEBF</t>
  </si>
  <si>
    <t>CEBH</t>
  </si>
  <si>
    <t>CEBU</t>
  </si>
  <si>
    <t>CEBV</t>
  </si>
  <si>
    <t>CEBX</t>
  </si>
  <si>
    <t>CEC7</t>
  </si>
  <si>
    <t>CECK</t>
  </si>
  <si>
    <t>CECL</t>
  </si>
  <si>
    <t>CECT</t>
  </si>
  <si>
    <t>CECW</t>
  </si>
  <si>
    <t>CEDM</t>
  </si>
  <si>
    <t>CEA0</t>
  </si>
  <si>
    <t>CEAC</t>
  </si>
  <si>
    <t>CEAH</t>
  </si>
  <si>
    <t>CEAQ</t>
  </si>
  <si>
    <t>CEBB</t>
  </si>
  <si>
    <t>CEBK</t>
  </si>
  <si>
    <t>CEBL</t>
  </si>
  <si>
    <t>CEBZ</t>
  </si>
  <si>
    <t>CEC8</t>
  </si>
  <si>
    <t>CECF</t>
  </si>
  <si>
    <t>CED2</t>
  </si>
  <si>
    <t>CEDA</t>
  </si>
  <si>
    <t>CEZ0</t>
  </si>
  <si>
    <t>CEA4</t>
  </si>
  <si>
    <t>CEAP</t>
  </si>
  <si>
    <t>CEAT</t>
  </si>
  <si>
    <t>CEBY</t>
  </si>
  <si>
    <t>CEC0</t>
  </si>
  <si>
    <t>CEC2</t>
  </si>
  <si>
    <t>CEC3</t>
  </si>
  <si>
    <t>CEC4</t>
  </si>
  <si>
    <t>CEC9</t>
  </si>
  <si>
    <t>CEDO</t>
  </si>
  <si>
    <t>Ranking</t>
  </si>
  <si>
    <t>JAS</t>
  </si>
  <si>
    <t>RANKING</t>
  </si>
  <si>
    <t>Jose Manuel Ovejo</t>
  </si>
  <si>
    <t>Oficina de Ventas</t>
  </si>
  <si>
    <t>CE00</t>
  </si>
  <si>
    <t>CE10</t>
  </si>
  <si>
    <t>CE30</t>
  </si>
  <si>
    <t>CEAY</t>
  </si>
  <si>
    <t>CEBG</t>
  </si>
  <si>
    <t>CECB</t>
  </si>
  <si>
    <t>CEDK</t>
  </si>
  <si>
    <t>CEDP</t>
  </si>
  <si>
    <t>DESCARTAR</t>
  </si>
  <si>
    <t>Shop in Shop</t>
  </si>
  <si>
    <t>Fiberpack</t>
  </si>
  <si>
    <t>Yudigar</t>
  </si>
  <si>
    <t>Reserva</t>
  </si>
  <si>
    <t>Almacenes centrales</t>
  </si>
  <si>
    <t>CE90</t>
  </si>
  <si>
    <t>BAULOC</t>
  </si>
  <si>
    <t>CEBN</t>
  </si>
  <si>
    <t>BAULOC 2</t>
  </si>
  <si>
    <t>Shop in Shop Aux. Conservera</t>
  </si>
  <si>
    <t>VD's</t>
  </si>
  <si>
    <t>REG WS1</t>
  </si>
  <si>
    <t>imp</t>
  </si>
  <si>
    <t>imp.</t>
  </si>
  <si>
    <t>SC</t>
  </si>
  <si>
    <t>CEDS</t>
  </si>
  <si>
    <t>CEDW</t>
  </si>
  <si>
    <t>CEDX</t>
  </si>
  <si>
    <t>CEDY</t>
  </si>
  <si>
    <t>CEDZ</t>
  </si>
  <si>
    <t>CEE0</t>
  </si>
  <si>
    <t>CEE2</t>
  </si>
  <si>
    <t>CEE3</t>
  </si>
  <si>
    <t>CEE5</t>
  </si>
  <si>
    <t>CEE8</t>
  </si>
  <si>
    <t>CEE7</t>
  </si>
  <si>
    <t>CEEB</t>
  </si>
  <si>
    <t>Team</t>
  </si>
  <si>
    <t>Vta</t>
  </si>
  <si>
    <t>% cumpl</t>
  </si>
  <si>
    <t>Región</t>
  </si>
  <si>
    <t>JORGE VENIZELOS GARCIA</t>
  </si>
  <si>
    <t>SILVIA MUÑOZ SANCHEZ</t>
  </si>
  <si>
    <t>IRENE MALDONADO SARIOL</t>
  </si>
  <si>
    <t>JOSE LUIS PEREZ GRANERO</t>
  </si>
  <si>
    <t>ANA MARIA PEDREIRA SASTRE</t>
  </si>
  <si>
    <t>SERGIO LUMBRERAS LANDAZABAL</t>
  </si>
  <si>
    <t>ASUNCION ORTEGA LOPEZ</t>
  </si>
  <si>
    <t>CELIA PUERTAS JORDAN</t>
  </si>
  <si>
    <t>MIREIA JORDANA LUNA</t>
  </si>
  <si>
    <t>SILVIA DIONISIO PEREGRINA</t>
  </si>
  <si>
    <t>DIANA HIDALGO GARCIA</t>
  </si>
  <si>
    <t>MARIA CARMEN GARCIA MORENO</t>
  </si>
  <si>
    <t>Ventas</t>
  </si>
  <si>
    <t>Objetivo</t>
  </si>
  <si>
    <t>%cumpl.</t>
  </si>
  <si>
    <t>DRV + K1</t>
  </si>
  <si>
    <t>WE</t>
  </si>
  <si>
    <t>Cayetano Lopez</t>
  </si>
  <si>
    <t>Moises Manzano</t>
  </si>
  <si>
    <t>Manoli Gomez</t>
  </si>
  <si>
    <t>Sonia Valero</t>
  </si>
  <si>
    <t>Diego Tomé</t>
  </si>
  <si>
    <t>Nombre JAS</t>
  </si>
  <si>
    <t>AS. BADAJOZ-MERIDA</t>
  </si>
  <si>
    <t>AS. BADAJOZ</t>
  </si>
  <si>
    <t>AS. CIUDAD REAL</t>
  </si>
  <si>
    <t>AS. TOLEDO</t>
  </si>
  <si>
    <t>AS. CACERES</t>
  </si>
  <si>
    <t>AS. BADAJOZ-DON BENITO</t>
  </si>
  <si>
    <t>AS. TOLEDO-TALAVERA</t>
  </si>
  <si>
    <t>AS. CIUDAD REAL-ALCAZAR S.JUAN</t>
  </si>
  <si>
    <t>AS. BADAJOZ-ALMENDRALEJO</t>
  </si>
  <si>
    <t>AUTOSERVICIO CACERES - PLASENCIA</t>
  </si>
  <si>
    <t>AS. MALLORCA-PALMA</t>
  </si>
  <si>
    <t>AS. IBIZA-SANT ANTONI</t>
  </si>
  <si>
    <t>AS. MALLORCA-CALVIA</t>
  </si>
  <si>
    <t>AS. MALLORCA-MANACOR      </t>
  </si>
  <si>
    <t>AS. MENORCA-MAHON</t>
  </si>
  <si>
    <t>AS. MALLORCA-INCA</t>
  </si>
  <si>
    <t>AS. MENORCA-CIUDADELA</t>
  </si>
  <si>
    <t>AS. MALLORCA-CAMPOS</t>
  </si>
  <si>
    <t>AS. MADRID-FUENCARRAL</t>
  </si>
  <si>
    <t>AS. MADRID-FUENLABRADA</t>
  </si>
  <si>
    <t>AS. MADRID-VILLAVERDE</t>
  </si>
  <si>
    <t>AS. MADRID-GETAFE</t>
  </si>
  <si>
    <t>AS. MADRID-S.S. DE LOS REYES</t>
  </si>
  <si>
    <t>AS. MADRID-COLLADO VILLALBA</t>
  </si>
  <si>
    <t>AS. MADRID-ARGANDA DEL REY</t>
  </si>
  <si>
    <t>AS. CUENCA</t>
  </si>
  <si>
    <t>AS. MADRID-RIVAS</t>
  </si>
  <si>
    <t>AS. MADRID-ALCALA</t>
  </si>
  <si>
    <t>AS. MADRID-ALCORCÓN </t>
  </si>
  <si>
    <t>CEE6</t>
  </si>
  <si>
    <t>AUTOSERVICIO MADRID - VALDEMORO</t>
  </si>
  <si>
    <t>AS. MADRID-VALLECAS</t>
  </si>
  <si>
    <t>AS. GUADALAJARA</t>
  </si>
  <si>
    <t>CEE1</t>
  </si>
  <si>
    <t>AUTOSERVICIO MADRID - SAN FERNANDO DE HENARES</t>
  </si>
  <si>
    <t>AS. VALLADOLID</t>
  </si>
  <si>
    <t>AS. LEON-VALDELAFUENTE</t>
  </si>
  <si>
    <t>AS. PALENCIA</t>
  </si>
  <si>
    <t>AS. ASTURIAS-GIJON TREMAÑES</t>
  </si>
  <si>
    <t>AS. ASTURIAS-OVIEDO</t>
  </si>
  <si>
    <t>AS. AVILA</t>
  </si>
  <si>
    <t>AS. BURGOS</t>
  </si>
  <si>
    <t>AS. SALAMANCA</t>
  </si>
  <si>
    <t>AS. SEGOVIA</t>
  </si>
  <si>
    <t>AS. ZAMORA</t>
  </si>
  <si>
    <t>AS. LEON-PONFERRADA</t>
  </si>
  <si>
    <t>AS. VALENCIA-PUERTO DE SAGUNTO</t>
  </si>
  <si>
    <t>AS. VALENCIA-PATERNA</t>
  </si>
  <si>
    <t>AS. CASTELLON</t>
  </si>
  <si>
    <t>AS. CASTELLON-VINAROS</t>
  </si>
  <si>
    <t>AS. VALENCIA-ALZIRA</t>
  </si>
  <si>
    <t>AS. VALENCIA-TORRENT</t>
  </si>
  <si>
    <t>AS. VALENCIA-MASSANASSA</t>
  </si>
  <si>
    <t>AS. VALENCIA-GANDIA</t>
  </si>
  <si>
    <t>AS. CASTELLON-ONDA</t>
  </si>
  <si>
    <t>AS. VALENCIA-VARA DE QUART</t>
  </si>
  <si>
    <t>AS. ALICANTE-SANT VICENT</t>
  </si>
  <si>
    <t>AS. ALICANTE-TORREVIEJA</t>
  </si>
  <si>
    <t>AS. ALICANTE-ONDARA</t>
  </si>
  <si>
    <t>AS. ALICANTE-ELCHE</t>
  </si>
  <si>
    <t>AS. ALICANTE-BENIDORM</t>
  </si>
  <si>
    <t>AS. ALICANTE-PETREL</t>
  </si>
  <si>
    <t>AS. ALICANTE-ALCOY</t>
  </si>
  <si>
    <t>AS. ALICANTE-ORIHUELA</t>
  </si>
  <si>
    <t>AS. SEVILLA-MAIRENA</t>
  </si>
  <si>
    <t>AS. MALAGA</t>
  </si>
  <si>
    <t>AS. CADIZ-JEREZ</t>
  </si>
  <si>
    <t>AS. HUELVA</t>
  </si>
  <si>
    <t>AS. CADIZ-CHICLANA</t>
  </si>
  <si>
    <t>AS. SEVILLA-CENTRO </t>
  </si>
  <si>
    <t>AS. CORDOBA</t>
  </si>
  <si>
    <t>AS. MALAGA-MIJAS</t>
  </si>
  <si>
    <t>AS. CADIZ-PALMONES</t>
  </si>
  <si>
    <t>AS. MALAGA-VELEZ MALAGA</t>
  </si>
  <si>
    <t>AS. MALAGA-SAN PEDRO ALCANTARA</t>
  </si>
  <si>
    <t>AS. PONTEVEDRA-VIGO</t>
  </si>
  <si>
    <t>AS. A CORUÑA-BERGONDO</t>
  </si>
  <si>
    <t>AS. PONTEVEDRA-PORRIÑO</t>
  </si>
  <si>
    <t>AS. A CORUÑA-POCOMACO</t>
  </si>
  <si>
    <t>AS. A CORUÑA-FERROL</t>
  </si>
  <si>
    <t>AS. OURENSE</t>
  </si>
  <si>
    <t>AS. PONTEVEDRA-VILLAGARCIA</t>
  </si>
  <si>
    <t>AS. LUGO</t>
  </si>
  <si>
    <t>AS. A CORUÑA-SANTIAGO</t>
  </si>
  <si>
    <t>AS. A CORUÑA-CARBALLO</t>
  </si>
  <si>
    <t>AS. PONTEVEDRA-LALIN</t>
  </si>
  <si>
    <t>AS. BCN-BADALONA</t>
  </si>
  <si>
    <t>AS. GIRONA</t>
  </si>
  <si>
    <t>AS. BCN-MATARO</t>
  </si>
  <si>
    <t>AS. BCN-SANT CELONI</t>
  </si>
  <si>
    <t>AS. BCN-VIC</t>
  </si>
  <si>
    <t>AS. GIRONA-OLOT</t>
  </si>
  <si>
    <t>AS. BCN-LES FRANQUESES</t>
  </si>
  <si>
    <t>AS. GIRONA-FIGUERES</t>
  </si>
  <si>
    <t>AS. GIRONA-BLANES</t>
  </si>
  <si>
    <t>AS. GIRONA-PALAMOS</t>
  </si>
  <si>
    <t>AS. ALMERIA-EL EJIDO</t>
  </si>
  <si>
    <t>AS. MURCIA</t>
  </si>
  <si>
    <t>AS. GRANADA-ALBOLOTE</t>
  </si>
  <si>
    <t>AS. ALMERIA-HUERCAL DE ALMERIA</t>
  </si>
  <si>
    <t>AS. MURCIA-LORCA</t>
  </si>
  <si>
    <t>AS. GRANADA-ARMILLA</t>
  </si>
  <si>
    <t>AS. JAEN</t>
  </si>
  <si>
    <t>AS. GRANADA-MOTRIL</t>
  </si>
  <si>
    <t>AS. JAEN-UBEDA</t>
  </si>
  <si>
    <t>AS. MURCIA-CARTAGENA</t>
  </si>
  <si>
    <t>AS. ALBACETE</t>
  </si>
  <si>
    <t>AS. MURCIA-MOLINA DE SEGURA</t>
  </si>
  <si>
    <t>AS. JAEN-ANDUJAR</t>
  </si>
  <si>
    <t>AS. ZARAGOZA-M.DESCALZAS</t>
  </si>
  <si>
    <t>AS. NAVARRA-PAMPLONA</t>
  </si>
  <si>
    <t>AS. LA RIOJA-AGONCILLO</t>
  </si>
  <si>
    <t>AS. HUESCA</t>
  </si>
  <si>
    <t>AS. NAVARRA-TUDELA</t>
  </si>
  <si>
    <t>AS. LA RIOJA-LOGROÑO</t>
  </si>
  <si>
    <t>AS. ZARAGOZA-CRTA.LOGROÑO</t>
  </si>
  <si>
    <t>AS. SORIA</t>
  </si>
  <si>
    <t>AUTOSERVICIO LA RIOJA - CALAHORRA</t>
  </si>
  <si>
    <t>CEEF</t>
  </si>
  <si>
    <t>AUTOSERVICIO TERUEL</t>
  </si>
  <si>
    <t>AS. VIZCAYA-ZAMUDIO</t>
  </si>
  <si>
    <t>AS. GUIPUZCOA-ASTIGARRAGA</t>
  </si>
  <si>
    <t>AS. ALAVA-VITORIA</t>
  </si>
  <si>
    <t>AS. CANTABRIA-SANTANDER</t>
  </si>
  <si>
    <t>AS. VIZCAYA-TRAPAGARAN</t>
  </si>
  <si>
    <t>AS. GUIPUZCOA-ELGOIBAR</t>
  </si>
  <si>
    <t>AS. VIZCAYA-GALDAKAO</t>
  </si>
  <si>
    <t>AS. GUIPUZCOA-TOLOSA</t>
  </si>
  <si>
    <t>CEEC</t>
  </si>
  <si>
    <t>AUTOSERVICIO CANTABRIA - CARTES</t>
  </si>
  <si>
    <t>AS. TARRAGONA-RIU CLAR</t>
  </si>
  <si>
    <t>AS. TARRAGONA-VILASECA</t>
  </si>
  <si>
    <t>AS. LLEIDA</t>
  </si>
  <si>
    <t>AS. BCN-VILAFRANCA</t>
  </si>
  <si>
    <t>AS. BCN-IGUALADA</t>
  </si>
  <si>
    <t>AS. LLEIDA-VIELLA</t>
  </si>
  <si>
    <t>AS. TARRAGONA-REUS</t>
  </si>
  <si>
    <t>AS. BCN-PALAU</t>
  </si>
  <si>
    <t>AS. BCN-MONTCADA</t>
  </si>
  <si>
    <t>AS. BCN-TERRASSA</t>
  </si>
  <si>
    <t>AS. BCN-SANT QUIRZE</t>
  </si>
  <si>
    <t>AS. BCN-SANT BOI</t>
  </si>
  <si>
    <t>AS. BCN-MAQUINISTA</t>
  </si>
  <si>
    <t>AS. BCN-CORNELLA        </t>
  </si>
  <si>
    <t>AS. BCN-MANRESA       </t>
  </si>
  <si>
    <t>AS. BCN-ABRERA</t>
  </si>
  <si>
    <t>DOMINGO BEIRO LESTON</t>
  </si>
  <si>
    <t>JOSE FRANCISCO DIZ LOPEZ</t>
  </si>
  <si>
    <t>CARLOS FRANCISCO REMUIÑAN PULLEIRO</t>
  </si>
  <si>
    <t>DANIEL ESPERANZA CLAUDIO</t>
  </si>
  <si>
    <t>ROBERTO VAZQUEZ CASTRO</t>
  </si>
  <si>
    <t>ALEJANDRO ALONSO REAL</t>
  </si>
  <si>
    <t>MARCIAL RIO PEREZ</t>
  </si>
  <si>
    <t>ANGEL ALVARIÑO VILLARES</t>
  </si>
  <si>
    <t>JOSE MANUEL DAPARTE VIANA</t>
  </si>
  <si>
    <t>ELADIO RAMOS RODRIGUEZ</t>
  </si>
  <si>
    <t>JAVIER ARIAS MIRAGAYA</t>
  </si>
  <si>
    <t>MIGUEL ANGEL MARTIN MARTIN</t>
  </si>
  <si>
    <t>PABLO GIL CORREA</t>
  </si>
  <si>
    <t>BENEDICTO SANCHEZ CABEZAS</t>
  </si>
  <si>
    <t>IGNACIO PALACIOS CASASOLA</t>
  </si>
  <si>
    <t>ANGEL ABRIL RODRIGUEZ</t>
  </si>
  <si>
    <t>ALBERTO GARCIA MATEOS</t>
  </si>
  <si>
    <t>JESUS CONSUEGRA BLANCO</t>
  </si>
  <si>
    <t>MANUEL ANGEL GARCIA PANTIGA</t>
  </si>
  <si>
    <t>LUIS MANUEL BAILON PRIETO</t>
  </si>
  <si>
    <t>CANDIDO JESUS JIMENEZ NUÑEZ</t>
  </si>
  <si>
    <t>GARIKOITZ BAÑOS GARCIA</t>
  </si>
  <si>
    <t>RUBEN BARQUIN BARQUIN</t>
  </si>
  <si>
    <t>ALVARO URQUIAGA LERMA</t>
  </si>
  <si>
    <t>FLORENCIO BARREÑA RODRIGUEZ</t>
  </si>
  <si>
    <t>FRANK DAVID HERRERA EGAÑA</t>
  </si>
  <si>
    <t>JOSE MIGUEL GELABERT PARRAS</t>
  </si>
  <si>
    <t>SERGIO SERRANO LUNA</t>
  </si>
  <si>
    <t>JOSE MANUEL CHAPARRO CARDOSO</t>
  </si>
  <si>
    <t>LUIS MIGUEL CORTES LEDESMA</t>
  </si>
  <si>
    <t>JOSE LUIS RAMON PEREZ</t>
  </si>
  <si>
    <t>ALVARO BUSTILLO LATORRE</t>
  </si>
  <si>
    <t>JOSE MIGUEL JULVE SANGÜESA</t>
  </si>
  <si>
    <t>BEATRIZ HERNANDEZ GARCIA</t>
  </si>
  <si>
    <t>CARLOS GARCIA ROYO</t>
  </si>
  <si>
    <t>FRANCISCO QUESADA GARCIA</t>
  </si>
  <si>
    <t>XAVIER MARTI VILAVEDRA</t>
  </si>
  <si>
    <t>ORIOL PROS BLANCO</t>
  </si>
  <si>
    <t>MARC LLUELLES VILLAGRASA</t>
  </si>
  <si>
    <t>DAVID PEREZ MARIN</t>
  </si>
  <si>
    <t>JOAQUIN DIAZ GUERRERO</t>
  </si>
  <si>
    <t>PEPE FONT SIBILS</t>
  </si>
  <si>
    <t>ALBERTO SANCHEZ FERNANDEZ</t>
  </si>
  <si>
    <t>DAVID REBULLIDA DONATE</t>
  </si>
  <si>
    <t>ANGEL BERENGUER CATALA</t>
  </si>
  <si>
    <t>JOSE MARIA HORTET CHAMORRO</t>
  </si>
  <si>
    <t>JOSEP SOLER FOLCH</t>
  </si>
  <si>
    <t>JESUS LUIS HERRANZ OLMEDA</t>
  </si>
  <si>
    <t>AARO BACARDIT MERCE</t>
  </si>
  <si>
    <t>CARLA SANCHEZ ESTIRADO</t>
  </si>
  <si>
    <t>JESUS CATEDRA RODRIGUEZ</t>
  </si>
  <si>
    <t>DAVID BARBERA MARTI</t>
  </si>
  <si>
    <t>FRANCISCO JOSE GARCIA TOMAS</t>
  </si>
  <si>
    <t>JOSE RAMON TERRES GIL</t>
  </si>
  <si>
    <t>MANUEL ANDRES ALAMEDA MARTINEZ</t>
  </si>
  <si>
    <t>IBON ARTABE OLEA</t>
  </si>
  <si>
    <t>JOSE MARIA CONTRERAS TORRIJOS</t>
  </si>
  <si>
    <t>SANTIAGO MARTINEZ COLILLA</t>
  </si>
  <si>
    <t>JAVIER SORO MARTORELL</t>
  </si>
  <si>
    <t>ANTONIO CARMONA REQUENA</t>
  </si>
  <si>
    <t>MANUEL AVALOS REDONDO</t>
  </si>
  <si>
    <t>ANTONIO JOSE SILVESTRE LOPEZ</t>
  </si>
  <si>
    <t>VICTOR GARCIA DOMINGO</t>
  </si>
  <si>
    <t>ALVARO CARRASCO LOPEZ</t>
  </si>
  <si>
    <t>JOSE MANUEL GARRIDO DIAZ DE MERA</t>
  </si>
  <si>
    <t>JORGE DE BURGOS PIÑA</t>
  </si>
  <si>
    <t>ALFONSO PEREZ VALVERDE</t>
  </si>
  <si>
    <t>MIGUEL ANGEL LOPEZ MARTIN</t>
  </si>
  <si>
    <t>JOSE MANUEL ALONSO GOMEZ</t>
  </si>
  <si>
    <t>FRANCISCO JAVIER GONZALEZ VENEGAS</t>
  </si>
  <si>
    <t>JOSE GONZALEZ VILLALUENGA</t>
  </si>
  <si>
    <t>JESUS PASTOR BUESO</t>
  </si>
  <si>
    <t>JOSE LUIS JIMENEZ BENITO</t>
  </si>
  <si>
    <t>PEDRO JAVIER GARCIA ROJAS</t>
  </si>
  <si>
    <t>JUAN MANUEL PARDO PARDO</t>
  </si>
  <si>
    <t>DAVID BURGOS DE FUENTES</t>
  </si>
  <si>
    <t>HUGO MAESTRO LOBATO</t>
  </si>
  <si>
    <t>JOSE LUIS DIAZ LOPEZ</t>
  </si>
  <si>
    <t>JOSE LUIS JIMENO LOPEZ-VILLALON</t>
  </si>
  <si>
    <t>JUAN CARLOS CORDERO RUIZ</t>
  </si>
  <si>
    <t>ILDEFONSO CEPERO MILLAN</t>
  </si>
  <si>
    <t>JORGE PEREZ CASTELL</t>
  </si>
  <si>
    <t>JOSE MIGUEL JIMENEZ PALMA</t>
  </si>
  <si>
    <t>JOSE MARIA JIMENEZ ALVAREZ</t>
  </si>
  <si>
    <t>FRANCISCO JAVIER ROSADO GONZALEZ</t>
  </si>
  <si>
    <t>CARLOS JESUS COLON ROMERO</t>
  </si>
  <si>
    <t>SANTIAGO MEDEL CANO</t>
  </si>
  <si>
    <t>MANUEL OFFERRALL ARBOLEDAS</t>
  </si>
  <si>
    <t>FRANCISCO JAVIER DIAZ CORDERO</t>
  </si>
  <si>
    <t>JUAN CARLOS BAEZA RIVERA</t>
  </si>
  <si>
    <t>ROBERTO MONTAÑO DIAZ</t>
  </si>
  <si>
    <t>JOSE MANUEL CABALLERO PEREZ</t>
  </si>
  <si>
    <t>DAVID MAZO CASTELLANO</t>
  </si>
  <si>
    <t>JUAN MEDINA LOPEZ</t>
  </si>
  <si>
    <t>ANTONIO ORTIZ HERNANDEZ</t>
  </si>
  <si>
    <t>JUAN MANUEL CELDRAN HERNANDEZ</t>
  </si>
  <si>
    <t>PABLO LEAL GONZALEZ</t>
  </si>
  <si>
    <t>ANDRES CONDE CAMPAÑA</t>
  </si>
  <si>
    <t>JUAN CARLOS PRADOS MARTINEZ</t>
  </si>
  <si>
    <t>JOSE ANTONIO GARCIA JIMENEZ</t>
  </si>
  <si>
    <t>ISIDRO RAFAEL EUGENIO GOMIS</t>
  </si>
  <si>
    <t>PEDRO LUIS GARCIA MOLINA</t>
  </si>
  <si>
    <t>FRANCISCO HENAREJOS GUIRAO</t>
  </si>
  <si>
    <t>JAVIER LORITE BARRIONUEVO</t>
  </si>
  <si>
    <t>CARLOS JAVIER ARROYO PORTALES</t>
  </si>
  <si>
    <t>MARIANA MARTINEZ PAYAN</t>
  </si>
  <si>
    <t>JOSE ANTONIO LOPEZ MUÑOZ</t>
  </si>
  <si>
    <t>PILAR MACHADO JIMENEZ</t>
  </si>
  <si>
    <t>MIGUEL MUÑOZ CERVILLA</t>
  </si>
  <si>
    <t>MARIA RUBIO GUZMAN</t>
  </si>
  <si>
    <t>ANGEL GONZALEZ VALLEJO</t>
  </si>
  <si>
    <t>NOMBRE AUTOSERVICIO</t>
  </si>
  <si>
    <t>AUTOSERVICIO BADAJOZ - MERIDA</t>
  </si>
  <si>
    <t>AUTOSERVICIO CACERES</t>
  </si>
  <si>
    <t>AUTOSERVICIO BADAJOZ</t>
  </si>
  <si>
    <t>AUTOSERVICIO BADAJOZ - DON BENITO</t>
  </si>
  <si>
    <t>AUTOSERVICIO TOLEDO</t>
  </si>
  <si>
    <t>AUTOSERVICIO CIUDAD REAL</t>
  </si>
  <si>
    <t>AUTOSERVICIO TOLEDO - TALAVERA DE LA REINA</t>
  </si>
  <si>
    <t>AUTOSERVICIO IBIZA - SANT ANTONI</t>
  </si>
  <si>
    <t>AUTOSERVICIO MENORCA - MAHON</t>
  </si>
  <si>
    <t>AUTOSERVICIO MENORCA - CIUDATELLA</t>
  </si>
  <si>
    <t>AUTOSERVICIO MALLORCA - PALMA</t>
  </si>
  <si>
    <t>AUTOSERVICIO MALLORCA - MANACOR </t>
  </si>
  <si>
    <t>AUTOSERVICIO MALLORCA - INCA</t>
  </si>
  <si>
    <t>AUTOSERVICIO MALLORCA - CALVIÁ</t>
  </si>
  <si>
    <t>AUTOSERVICIO MALLORCA  - CAMPOS</t>
  </si>
  <si>
    <t>AUTOSERVICIO MADRID - FUENLABRADA</t>
  </si>
  <si>
    <t>AUTOSERVICIO MADRID - VILLAVERDE</t>
  </si>
  <si>
    <t>AUTOSERVICIO MADRID - S.S. DE LOS REYES</t>
  </si>
  <si>
    <t>AUTOSERVICIO MADRID - RIVAS</t>
  </si>
  <si>
    <t>AUTOSERVICIO MADRID - ALCALA</t>
  </si>
  <si>
    <t>AUTOSERVICIO MADRID - ALCORCON  </t>
  </si>
  <si>
    <t>AUTOSERVICIO MADRID - VALLECAS</t>
  </si>
  <si>
    <t>AUTOSERVICIO MADRID - FUENCARRAL</t>
  </si>
  <si>
    <t>AUTOSERVICIO MADRID - GETAFE</t>
  </si>
  <si>
    <t>AUTOSERVICIO MADRID - COLLADO VILLALBA</t>
  </si>
  <si>
    <t>AUTOSERVICIO MADRID - ARGANDA DEL REY</t>
  </si>
  <si>
    <t>AUTOSERVICIO CUENCA</t>
  </si>
  <si>
    <t>AUTOSERVICIO GUADALAJARA</t>
  </si>
  <si>
    <t>AUTOSERVICIO VALLADOLID</t>
  </si>
  <si>
    <t>AUTOSERVICIO ASTURIAS - GIJON (TREMAÑES)</t>
  </si>
  <si>
    <t>AUTOSERVICIO ASTURIAS - OVIEDO</t>
  </si>
  <si>
    <t>AUTOSERVICIO BURGOS</t>
  </si>
  <si>
    <t>AUTOSERVICIO SALAMANCA</t>
  </si>
  <si>
    <t>AUTOSERVICIO PALENCIA</t>
  </si>
  <si>
    <t>AUTOSERVICIO AVILA</t>
  </si>
  <si>
    <t>AUTOSERVICIO SEGOVIA</t>
  </si>
  <si>
    <t>AUTOSERVICIO ZAMORA</t>
  </si>
  <si>
    <t>AUTOSERVICIO ALICANTE - ELCHE</t>
  </si>
  <si>
    <t>AUTOSERVICIO ALICANTE - TORREVIEJA</t>
  </si>
  <si>
    <t>AUTOSERVICIO VALENCIA - ALZIRA</t>
  </si>
  <si>
    <t>AUTOSERVICIO ALICANTE - ONDARA</t>
  </si>
  <si>
    <t>AUTOSERVICIO ALICANTE - PETRER</t>
  </si>
  <si>
    <t>AUTOSERVICIO ALICANTE - ALCOY</t>
  </si>
  <si>
    <t>AUTOSERVICIO VALENCIA - PATERNA</t>
  </si>
  <si>
    <t>AUTOSERVICIO CASTELLON</t>
  </si>
  <si>
    <t>AUTOSERVICIO VALENCIA - TORRENT</t>
  </si>
  <si>
    <t>AUTOSERVICIO VALENCIA - GANDIA</t>
  </si>
  <si>
    <t>AUTOSERVICIO VALENCIA - PUERTO SAGUNTO</t>
  </si>
  <si>
    <t>AUTOSERVICIO VALENCIA - VARA DE QUART</t>
  </si>
  <si>
    <t>AUTOSERVICIO CASTELLON - VINAROS</t>
  </si>
  <si>
    <t>AUTOSERVICIO CASTELLON - ONDA</t>
  </si>
  <si>
    <t>AUTOSERVICIO GRANADA - ARMILLA</t>
  </si>
  <si>
    <t>AUTOSERVICIO MURCIA</t>
  </si>
  <si>
    <t>AUTOSERVICIO GRANADA - ALBOLOTE</t>
  </si>
  <si>
    <t xml:space="preserve">AUTOSERVICIO ALMERIA - HUERCAL </t>
  </si>
  <si>
    <t>AUTOSERVICIO JAEN</t>
  </si>
  <si>
    <t>AUTOSERVICIO MURCIA - CARTAGENA</t>
  </si>
  <si>
    <t>AUTOSERVICIO ALBACETE</t>
  </si>
  <si>
    <t>AUTOSERVICIO MURCIA - MOLINA DE SEGURA</t>
  </si>
  <si>
    <t>AUTOSERVICIO ALMERIA - EL EJIDO</t>
  </si>
  <si>
    <t>AUTOSERVICIO MURCIA - LORCA</t>
  </si>
  <si>
    <t>AUTOSERVICIO GRANADA - MOTRIL</t>
  </si>
  <si>
    <t>AUTOSERVICIO JAEN - UBEDA</t>
  </si>
  <si>
    <t>AUTOSERVICIO SEVILLA - MAIRENA</t>
  </si>
  <si>
    <t>AUTOSERVICIO MALAGA</t>
  </si>
  <si>
    <t>AUTOSERVICIO CADIZ - JEREZ</t>
  </si>
  <si>
    <t>AUTOSERVICIO SEVILLA CENTRO   </t>
  </si>
  <si>
    <t>AUTOSERVICIO CORDOBA</t>
  </si>
  <si>
    <t>AUTOSERVICIO MALAGA - MIJAS</t>
  </si>
  <si>
    <t>AUTOSERVICIO HUELVA</t>
  </si>
  <si>
    <t>AUTOSERVICIO CADIZ - CHICLANA</t>
  </si>
  <si>
    <t>AUTOSERVICIO PONTEVEDRA - VIGO</t>
  </si>
  <si>
    <t>AUTOSERVICIO A CORUÑA - POCOMACO</t>
  </si>
  <si>
    <t>AUTOSERVICIO A CORUÑA - FERROL</t>
  </si>
  <si>
    <t>AUTOSERVICIO OURENSE</t>
  </si>
  <si>
    <t>AUTOSERVICIO PONTEVEDRA - VILLAGARCIA</t>
  </si>
  <si>
    <t>AUTOSERVICIO LUGO</t>
  </si>
  <si>
    <t>AUTOSERVICIO A CORUÑA - SANTIAGO</t>
  </si>
  <si>
    <t>AUTOSERVICIO A CORUÑA - BERGONDO</t>
  </si>
  <si>
    <t>AUTOSERVICIO PONTEVEDRA - PORRIÑO</t>
  </si>
  <si>
    <t>AUTOSERVICIO A CORUÑA - CARBALLO</t>
  </si>
  <si>
    <t>AUTOSERVICIO BCN - PALAU</t>
  </si>
  <si>
    <t>AUTOSERVICIO BCN - VIC</t>
  </si>
  <si>
    <t>AUTOSERVICIO BCN - LES FRANQUESES</t>
  </si>
  <si>
    <t>AUTOSERVICIO BCN - MONTCADA</t>
  </si>
  <si>
    <t>AUTOSERVICIO BCN - SANT QUIRZE</t>
  </si>
  <si>
    <t>AUTOSERVICIO BCN - SANT CELONI</t>
  </si>
  <si>
    <t>AUTOSERVICIO BCN - TERRASA</t>
  </si>
  <si>
    <t>AUTOSERVICIO GIRONA</t>
  </si>
  <si>
    <t>AUTOSERVICIO BCN - MATARO</t>
  </si>
  <si>
    <t>AUTOSERVICIO GIRONA - FIGUERES</t>
  </si>
  <si>
    <t>AUTOSERVICIO GIRONA - BLANES</t>
  </si>
  <si>
    <t>AUTOSERVICIO BCN -  BADALONA</t>
  </si>
  <si>
    <t>AUTOSERVICIO GIRONA - OLOT</t>
  </si>
  <si>
    <t>AUTOSERVICIO GIRONA - PALAMÓS</t>
  </si>
  <si>
    <t>AUTOSERVICIO NAVARRA - PAMPLONA</t>
  </si>
  <si>
    <t>AUTOSERVICIO LA RIOJA - LOGROÑO (AGONCILLO)</t>
  </si>
  <si>
    <t>AUTOSERVICIO LA RIOJA - LOGROÑO CENTRO</t>
  </si>
  <si>
    <t>AUTOSERVICIO ZARAGOZA (CRTA.AGONCILLO)</t>
  </si>
  <si>
    <t>AUTOSERVICIO HUESCA</t>
  </si>
  <si>
    <t>AUTOSERVICIO NAVARRA - TUDELA</t>
  </si>
  <si>
    <t>AUTOSERVICIO SORIA</t>
  </si>
  <si>
    <t>AUTOSERVICIO VIZCAYA - BILBAO (ZAMUDIO)</t>
  </si>
  <si>
    <t>AUTOSERVICIO  GUIPÚZCOA - ASTIGARRAGA</t>
  </si>
  <si>
    <t>AUTOSERVICIO ALAVA - VITORIA</t>
  </si>
  <si>
    <t>AUTOSERVICIO CANTABRIA - SANTANDER</t>
  </si>
  <si>
    <t>AUTOSERVICIO VIZCAYA - BILBAO (TRAPAGARAN)</t>
  </si>
  <si>
    <t>AUTOSERVICIO  GUIPÚZCOA - ELGOIBAR</t>
  </si>
  <si>
    <t>AUTOSERVICIO VIZCAYA - BILBAO (GALDÁCANO)</t>
  </si>
  <si>
    <t>AUTOSERVICIO TARRAGONA - VILASECA</t>
  </si>
  <si>
    <t>AUTOSERVICIO BCN - SANT BOI</t>
  </si>
  <si>
    <t>AUTOSERVICIO LLEIDA</t>
  </si>
  <si>
    <t>AUTOSERVICIO BCN - MAQUINISTA</t>
  </si>
  <si>
    <t>AUTOSERVICIO BCN - VILAFRANCA</t>
  </si>
  <si>
    <t>AUTOSERVICIO BCN - CORNELLA     </t>
  </si>
  <si>
    <t>AUTOSERVICIO BCN - MANRESA      </t>
  </si>
  <si>
    <t>AUTOSERVICIO BCN - IGUALADA</t>
  </si>
  <si>
    <t>AUTOSERVICIO TARRAGONA - RIU CLAR</t>
  </si>
  <si>
    <t>AUTOSERVICIO BARCELONA - ABRERA</t>
  </si>
  <si>
    <t>AUTOSERVICIO LLEIDA - VIELHA</t>
  </si>
  <si>
    <t>AUTOSERVICIO TARRAGONA - REUS</t>
  </si>
  <si>
    <t>AUTOSERVICIO CADIZ - PALMONES</t>
  </si>
  <si>
    <t>AUTOSERVICIO LEON - PONFERRADA</t>
  </si>
  <si>
    <t>AUTOSERVICIO CIUDAD REAL - ALCÁZAR SAN JUAN</t>
  </si>
  <si>
    <t>AUTOSERVICIO BADAJOZ -  ALMENDRALEJO</t>
  </si>
  <si>
    <t>AUTOSERVICIO  GUIPÚZCOA - TOLOSA</t>
  </si>
  <si>
    <t>AUTOSERVICIO MALAGA - VÉLEZ- MÁLAGA</t>
  </si>
  <si>
    <t>AUTOSERVICIO ALICANTE - ORIHUELA</t>
  </si>
  <si>
    <t>AUTOSERVICIO PONTEVEDRA - LALIN</t>
  </si>
  <si>
    <t>AUTOSERVICIO MALAGA - SAN PEDRO ALCANTARA</t>
  </si>
  <si>
    <t>AUTOSERVICIO JAEN - ANDUJAR</t>
  </si>
  <si>
    <t>CEE4</t>
  </si>
  <si>
    <t>objetivo</t>
  </si>
  <si>
    <t>Num</t>
  </si>
  <si>
    <t>Jg-Resto</t>
  </si>
  <si>
    <t>CEE9</t>
  </si>
  <si>
    <t>Shop in Shop Ponferrada</t>
  </si>
  <si>
    <t>CE04</t>
  </si>
  <si>
    <t>Almacenes Navaja S.L.</t>
  </si>
  <si>
    <t>VD</t>
  </si>
  <si>
    <t>Final</t>
  </si>
  <si>
    <t>CARLOS ALFARO</t>
  </si>
  <si>
    <t>ROBERTO MARTÍNEZ</t>
  </si>
  <si>
    <t>GERARDO PASTOR</t>
  </si>
  <si>
    <t>TONI PÉREZ</t>
  </si>
  <si>
    <t>JUAN CARLOS DÍAZ</t>
  </si>
  <si>
    <t>RAMÓN VINUÉ</t>
  </si>
  <si>
    <t>PEPE BALLESTA</t>
  </si>
  <si>
    <t>JORDI MAGRO</t>
  </si>
  <si>
    <t>JORGE FERRÁNDIZ</t>
  </si>
  <si>
    <t>MAITE RUIZ</t>
  </si>
  <si>
    <t>ANTONIO JOSÉ RAMÍREZ</t>
  </si>
  <si>
    <t>JUAN CARLOS VÁZQUEZ</t>
  </si>
  <si>
    <t>DOMINIQUE GREBER</t>
  </si>
  <si>
    <t>SERGIO CRESPO</t>
  </si>
  <si>
    <t>EG</t>
  </si>
  <si>
    <t>MG</t>
  </si>
  <si>
    <t>FV</t>
  </si>
  <si>
    <t>LL</t>
  </si>
  <si>
    <t>DT</t>
  </si>
  <si>
    <t>FP</t>
  </si>
  <si>
    <t>RP</t>
  </si>
  <si>
    <t>MN</t>
  </si>
  <si>
    <t>SV</t>
  </si>
  <si>
    <t>MM</t>
  </si>
  <si>
    <t>DP</t>
  </si>
  <si>
    <t>AA</t>
  </si>
  <si>
    <t>CL</t>
  </si>
  <si>
    <t>JO</t>
  </si>
  <si>
    <t>AU - HW</t>
  </si>
  <si>
    <t>AU - PO</t>
  </si>
  <si>
    <t>CA - HW</t>
  </si>
  <si>
    <t>CA - PO</t>
  </si>
  <si>
    <t>CO - HW</t>
  </si>
  <si>
    <t>CO - PO</t>
  </si>
  <si>
    <t>EL - HW</t>
  </si>
  <si>
    <t>EL - PO</t>
  </si>
  <si>
    <t>MA - HW</t>
  </si>
  <si>
    <t>MA - PO</t>
  </si>
  <si>
    <t>ME - HW</t>
  </si>
  <si>
    <t>ME - PO</t>
  </si>
  <si>
    <t>WO - HW</t>
  </si>
  <si>
    <t>WO - PO</t>
  </si>
  <si>
    <t>ALEX DOMENECH JOVE</t>
  </si>
  <si>
    <t>IÑIGO RODRIGUEZ</t>
  </si>
  <si>
    <t>K3-KFZ</t>
  </si>
  <si>
    <t>K3-HDW</t>
  </si>
  <si>
    <t>MA</t>
  </si>
  <si>
    <t>AU</t>
  </si>
  <si>
    <t>CA</t>
  </si>
  <si>
    <t>CO</t>
  </si>
  <si>
    <t>EL</t>
  </si>
  <si>
    <t>ME</t>
  </si>
  <si>
    <t>WO</t>
  </si>
  <si>
    <t>Total k3</t>
  </si>
  <si>
    <t>Total RdV + TV</t>
  </si>
  <si>
    <t>GENERAL</t>
  </si>
  <si>
    <t>JEFES DE GRUPO</t>
  </si>
  <si>
    <t>JEFES DE AUTOSERVICIOS</t>
  </si>
  <si>
    <t>AUTOSERVICIOS</t>
  </si>
  <si>
    <t>Total WE</t>
  </si>
  <si>
    <t>CEZ1</t>
  </si>
  <si>
    <t>CEED</t>
  </si>
  <si>
    <t>AUTOSERVICIO TARRAGONA - VALLS</t>
  </si>
  <si>
    <t>CEEE</t>
  </si>
  <si>
    <t>AUTOSERVICIO TARRAGONA - VENDRELL</t>
  </si>
  <si>
    <t>CEEG</t>
  </si>
  <si>
    <t>AUTOSERVICIO TOLEDO - NUMANCIA DE LA SAGRA</t>
  </si>
  <si>
    <t>AS. MURCIA - CARAVACA</t>
  </si>
  <si>
    <t>AS TARRAGONA - VENDRELL</t>
  </si>
  <si>
    <t>AS. CACERES - PLASENCIA</t>
  </si>
  <si>
    <t>AS.TOLEDO - NUMANCIA DE LA SAGRA</t>
  </si>
  <si>
    <t>MARTA MOLINA CORRAL</t>
  </si>
  <si>
    <t>Reg</t>
  </si>
  <si>
    <t>CEEI</t>
  </si>
  <si>
    <t>AUTOSERVICIO A CORUÑA - RIBEIRA</t>
  </si>
  <si>
    <t>CEEL</t>
  </si>
  <si>
    <t>CEEM</t>
  </si>
  <si>
    <t>AS. VALENCIA - JÁTIVA</t>
  </si>
  <si>
    <t>AS.MADRID - VALDEMORO</t>
  </si>
  <si>
    <t>AS. MADRID - SAN FERNANDO DE HENARES</t>
  </si>
  <si>
    <t>AS. MADRID - MOSTOLES</t>
  </si>
  <si>
    <t>AS. A CORUÑA - RIBEIRA</t>
  </si>
  <si>
    <t>AS. LA RIOJA - CALAHORRA</t>
  </si>
  <si>
    <t>AS. TERUEL</t>
  </si>
  <si>
    <t>AS. CANTABRIA - CARTES</t>
  </si>
  <si>
    <t>MARIA ALMEIDA MARTIN</t>
  </si>
  <si>
    <t>ANA CLARA ENCARNACION GARCIA</t>
  </si>
  <si>
    <t>ESTEFANIA DOMINGO GALAN</t>
  </si>
  <si>
    <t>LYDIA ZORZANO DIEZ</t>
  </si>
  <si>
    <t>IRATXE GALINDEZ MIÑAUR</t>
  </si>
  <si>
    <t>PATRICIA PELAYO ESPINOSA</t>
  </si>
  <si>
    <t>NAIARA OCON LOPEZ</t>
  </si>
  <si>
    <t>DUELOS</t>
  </si>
  <si>
    <t>CEEH</t>
  </si>
  <si>
    <t>AS MOVIL REG60</t>
  </si>
  <si>
    <t>Reinhold Würth</t>
  </si>
  <si>
    <t>AS. BCN-EIXAMPLE</t>
  </si>
  <si>
    <t>Duelos</t>
  </si>
  <si>
    <t>vd</t>
  </si>
  <si>
    <t>CEEK</t>
  </si>
  <si>
    <t>Shop in Shop Implant EFI</t>
  </si>
  <si>
    <t>TV K1</t>
  </si>
  <si>
    <t>Nombre TV</t>
  </si>
  <si>
    <t>TV</t>
  </si>
  <si>
    <t>Nombre JTV</t>
  </si>
  <si>
    <t>JEFAS DE EQUIPO TV K1</t>
  </si>
  <si>
    <t>CZ01</t>
  </si>
  <si>
    <t>CLIENTES COMPRADORES X VD</t>
  </si>
  <si>
    <t>DAVID ABREU</t>
  </si>
  <si>
    <t>SERGIO SALAZAR</t>
  </si>
  <si>
    <t>JOAN SALLENT</t>
  </si>
  <si>
    <t>DANIEL FUENTES</t>
  </si>
  <si>
    <t>BI - IV</t>
  </si>
  <si>
    <t>KFZ - IV</t>
  </si>
  <si>
    <t>MAD - IV</t>
  </si>
  <si>
    <t>MM - IV</t>
  </si>
  <si>
    <t>TV - HW</t>
  </si>
  <si>
    <t>DIV</t>
  </si>
  <si>
    <t>IMP</t>
  </si>
  <si>
    <t>div-canal</t>
  </si>
  <si>
    <t>Imp</t>
  </si>
  <si>
    <t>CLIENTES COMPRADORES</t>
  </si>
  <si>
    <t>Clte</t>
  </si>
  <si>
    <t>DIVISIONES</t>
  </si>
  <si>
    <t>MIRYAM LUMBRERAS LANDAZABAL</t>
  </si>
  <si>
    <t>DESIREE BOSQUED</t>
  </si>
  <si>
    <t xml:space="preserve">MONTSERRAT MORTE </t>
  </si>
  <si>
    <t xml:space="preserve">CESAR HERNANDEZ PEREZ </t>
  </si>
  <si>
    <t>MONICA MAZARRON VILLALONGA</t>
  </si>
  <si>
    <t>MARIA JOSE MORENO CAMPOS</t>
  </si>
  <si>
    <t>JTV</t>
  </si>
  <si>
    <t>JOAQUIN GONZALEZ BENEGAS</t>
  </si>
  <si>
    <t>MIGUEL LLOPIS GOMEZ</t>
  </si>
  <si>
    <t>ANDRES RAMOS BELTRAN</t>
  </si>
  <si>
    <t>FRANCISCO MOLINA MOLINA</t>
  </si>
  <si>
    <t>FCO.JAVIER PEREZ CORTES</t>
  </si>
  <si>
    <t>FRANCISCO MARTIN-TERESO ROSADO</t>
  </si>
  <si>
    <t xml:space="preserve">MANUEL HERRERA SAIZ </t>
  </si>
  <si>
    <t>GUILLERMO GABAS ALASTUEY</t>
  </si>
  <si>
    <t>ANGEL GONZALEZ AGUSTIN</t>
  </si>
  <si>
    <t>CARLOS MENDOZA ALVAREZ</t>
  </si>
  <si>
    <t>TONI PAYA REIG</t>
  </si>
  <si>
    <t>FRANCISCO TORRES MOLINA</t>
  </si>
  <si>
    <t>PEDRO A. SANCHEZ HERNANDEZ</t>
  </si>
  <si>
    <t>FELIX PEREZ IZETA</t>
  </si>
  <si>
    <t>IGNACIO VIZCAINO MORILLO</t>
  </si>
  <si>
    <t xml:space="preserve">VICTOR MANUEL CASAIS MARTINEZ </t>
  </si>
  <si>
    <t>SERGI GENIS</t>
  </si>
  <si>
    <t>JAIME LARRAHONA ESPAÑA</t>
  </si>
  <si>
    <t>OSCAR MARTINEZ</t>
  </si>
  <si>
    <t>FERNANDO BARBERO SANCHEZ</t>
  </si>
  <si>
    <t>IGNACIO LANZA GARCIA</t>
  </si>
  <si>
    <t>ESTEFAN MOLINO MARTIN</t>
  </si>
  <si>
    <t>MANUEL ANTONIO FERREIRO</t>
  </si>
  <si>
    <t>JOSEP MANEL RODRIGUEZ PEREZ</t>
  </si>
  <si>
    <t>MONICA VIUDEZ VILA</t>
  </si>
  <si>
    <t>CAROLINA ALVAREZ PEREZ</t>
  </si>
  <si>
    <t>DRV</t>
  </si>
  <si>
    <t>Division</t>
  </si>
  <si>
    <t>AS MOVIL REG57</t>
  </si>
  <si>
    <t>CEEQ</t>
  </si>
  <si>
    <t>AUTOSERVICIO BCN - VILANOVA</t>
  </si>
  <si>
    <t>CEEN</t>
  </si>
  <si>
    <t>AUTOSERVICIOS ASTURIAS - AVILES</t>
  </si>
  <si>
    <t>CEEO</t>
  </si>
  <si>
    <t>AUTOSERVICIO NAVARRA-BERRIOPLANO</t>
  </si>
  <si>
    <t>RDV ACTIVOS</t>
  </si>
  <si>
    <t>Total</t>
  </si>
  <si>
    <t>IV</t>
  </si>
  <si>
    <t>JESUS MANUEL MIGUEL REINA</t>
  </si>
  <si>
    <t>ENRIQUE GONZALEZ RUIZ</t>
  </si>
  <si>
    <t>BORJA SAENZ MARTIN</t>
  </si>
  <si>
    <t>SERGIO ALVAREZ SAN JOSE</t>
  </si>
  <si>
    <t>BERENGUER CATALA, 58986</t>
  </si>
  <si>
    <t>56-57</t>
  </si>
  <si>
    <t>MERCE ESCLUSA RECIO</t>
  </si>
  <si>
    <t>ERICA RAMIREZ ROCANDIO</t>
  </si>
  <si>
    <t>ANDREA MARTINEZ ZABALA</t>
  </si>
  <si>
    <t>MARIA CONCEPCION PRINCIPAL MARTIN</t>
  </si>
  <si>
    <t>CEEJ</t>
  </si>
  <si>
    <t>AUTOSERVCIO BCN - TODO CONSTRUCCIÓN</t>
  </si>
  <si>
    <t>CEES</t>
  </si>
  <si>
    <t>AUTOSERVICIO ALMERIA-ANTAS</t>
  </si>
  <si>
    <t>AS. ALMERIA-ANTAS</t>
  </si>
  <si>
    <t>AS. BCN - TODO CONSTRUCCIÓN</t>
  </si>
  <si>
    <t>65335 PARTICULARES</t>
  </si>
  <si>
    <t>13112 Angel Berenguer</t>
  </si>
  <si>
    <t>39210 Iratxe</t>
  </si>
  <si>
    <t>39262 M.Rubio</t>
  </si>
  <si>
    <t>52414 Iñigo</t>
  </si>
  <si>
    <t>52512 M.Mazarron</t>
  </si>
  <si>
    <t>58986 A.Berenguer</t>
  </si>
  <si>
    <t>12026 Aina V.</t>
  </si>
  <si>
    <t>JONATAN HINAREJOS CORACHAN</t>
  </si>
  <si>
    <t>MIGUEL GUTIERREZ RUIZ</t>
  </si>
  <si>
    <t>ANTONIO PEREZ FERNANDEZ</t>
  </si>
  <si>
    <t>Mª DEL MAR SANCHEZ</t>
  </si>
  <si>
    <t>0 - IV</t>
  </si>
  <si>
    <t>varios</t>
  </si>
  <si>
    <t>drv</t>
  </si>
  <si>
    <t>tv k2</t>
  </si>
  <si>
    <t>jg k1</t>
  </si>
  <si>
    <t>JG K1</t>
  </si>
  <si>
    <t>Varios KAM-HDW</t>
  </si>
  <si>
    <t>JG DRV 63</t>
  </si>
  <si>
    <t>ISMAEL SAEZ TORRE CASADO (EX JG)</t>
  </si>
  <si>
    <t>dias trabajo</t>
  </si>
  <si>
    <t>obj x dia</t>
  </si>
  <si>
    <t>objetivo batalla</t>
  </si>
  <si>
    <t>AUTOSERVICIO LEON</t>
  </si>
  <si>
    <t>AUTOSERVICIO ALICANTE - SANT VIC</t>
  </si>
  <si>
    <t>AUTOSERVICIO VALENCIA - MASSANA</t>
  </si>
  <si>
    <t>AUTOSERVICIO ALICANTE - BENIDOR</t>
  </si>
  <si>
    <t>AUTOSERVICIO ZARAGOZA</t>
  </si>
  <si>
    <t>AS MOVIL REG62</t>
  </si>
  <si>
    <t>AUTOSERVICIO MURCIA - CARAVACA DE LA CRUZ</t>
  </si>
  <si>
    <t>AUTOSERVICIO MADRID - MOSTOLES</t>
  </si>
  <si>
    <t>AUTOSERVICIO VALENCIA - JÁTIVA</t>
  </si>
  <si>
    <t>AUTOSERVICIO BCN - EXAMPLE</t>
  </si>
  <si>
    <t>CEER</t>
  </si>
  <si>
    <t>AUTOSERVCIO BCN - RUBÍ</t>
  </si>
  <si>
    <t>CEET</t>
  </si>
  <si>
    <t>AUTOSERVICIO GRANADA - BAZA</t>
  </si>
  <si>
    <t>AS. BCN - RUBÍ</t>
  </si>
  <si>
    <t>AS. GRANADA - BAZA</t>
  </si>
  <si>
    <t>ASS ASTURIAS - AVILES</t>
  </si>
  <si>
    <t>AS NAVARRA-BERRIOPLANO</t>
  </si>
  <si>
    <t>AS TARRAGONA - VALLS</t>
  </si>
  <si>
    <t>AS BCN - VILANOVA</t>
  </si>
  <si>
    <t>REGION</t>
  </si>
  <si>
    <t>Nº JG</t>
  </si>
  <si>
    <t>NOMBRE JEFE GRUPO</t>
  </si>
  <si>
    <t>Nº VDOR</t>
  </si>
  <si>
    <t>NOMBRE VDOR</t>
  </si>
  <si>
    <t>1821</t>
  </si>
  <si>
    <t>JOSE ANGEL CARBON ARIAS</t>
  </si>
  <si>
    <t>MODESTO LEDO VARELA</t>
  </si>
  <si>
    <t>MARTIN CABANAS AMOR</t>
  </si>
  <si>
    <t>MIGUEL TAIBO GONZALEZ</t>
  </si>
  <si>
    <t>DAVID MOSQUERA RODRIGUEZ</t>
  </si>
  <si>
    <t>DIONISIO VAZQUEZ VIGO</t>
  </si>
  <si>
    <t>DAVID PENA GARCIA</t>
  </si>
  <si>
    <t>PABLO ROMERO SUAREZ</t>
  </si>
  <si>
    <t>JORGE ASLA CARNICERO</t>
  </si>
  <si>
    <t>JUAN YAÑEZ NUÑEZ</t>
  </si>
  <si>
    <t>3166</t>
  </si>
  <si>
    <t>VICTOR MANUEL CASAIS MARTINEZ</t>
  </si>
  <si>
    <t>GABRIEL BARCALA MEILAN</t>
  </si>
  <si>
    <t>JOSE ESTEVEZ PINO</t>
  </si>
  <si>
    <t>AARON CALDAS GARCIA</t>
  </si>
  <si>
    <t>EDUARDO SEIJAS PIÑEIRO</t>
  </si>
  <si>
    <t>DIEGO DACASA GARCIA</t>
  </si>
  <si>
    <t>JACOBO GOMEZ RAÑA</t>
  </si>
  <si>
    <t>DANIEL ALVAREZ DOMINGUEZ</t>
  </si>
  <si>
    <t>DANIEL RUIBAL CAAMAÑO</t>
  </si>
  <si>
    <t>JORGE REBOLO RIVAS</t>
  </si>
  <si>
    <t>IAGO ARIAS FERNANDEZ</t>
  </si>
  <si>
    <t>MANUEL RODRIGUEZ ROJO</t>
  </si>
  <si>
    <t>324</t>
  </si>
  <si>
    <t>PABLO ARIAS REY</t>
  </si>
  <si>
    <t>JORGE LOPEZ LOPEZ</t>
  </si>
  <si>
    <t>FRANCISCO JOSE GARCIA GARCIA</t>
  </si>
  <si>
    <t>JOSE SANTOS FERNANDEZ VAZQUEZ</t>
  </si>
  <si>
    <t>PEDRO NEGRAL PAREDES</t>
  </si>
  <si>
    <t>FERNANDO LEMA LOPEZ</t>
  </si>
  <si>
    <t>JUAN IGNACIO CAMBON MARIÑO</t>
  </si>
  <si>
    <t>ALEJANDRO RUIBAL QUINTELA</t>
  </si>
  <si>
    <t>BRAIS DE CASTRO PARDO</t>
  </si>
  <si>
    <t>ADRIAN RODRIGUEZ BECERRA</t>
  </si>
  <si>
    <t>ANTIA DIAZ DIAZ</t>
  </si>
  <si>
    <t>326</t>
  </si>
  <si>
    <t>JOSE RAMON VARELA CASTRILLON</t>
  </si>
  <si>
    <t>JOSE MANUEL UZAL MIRAMONTES</t>
  </si>
  <si>
    <t>RODRIGO RODO RODRIGUEZ</t>
  </si>
  <si>
    <t>FABRICIO FERRO FOLGAR</t>
  </si>
  <si>
    <t>JACOBO DIAZ FERNANDEZ</t>
  </si>
  <si>
    <t>FERNANDO GOLDAR DURAN</t>
  </si>
  <si>
    <t>DIEGO GULDRIS VAZQUEZ</t>
  </si>
  <si>
    <t>EDMUNDO FERNANDEZ REGAL</t>
  </si>
  <si>
    <t>PABLO PICALLO GONZALEZ</t>
  </si>
  <si>
    <t>NOELIA SANCHEZ VAZQUEZ</t>
  </si>
  <si>
    <t>JORGE AREAN VAZQUEZ</t>
  </si>
  <si>
    <t>IAGO RODRIGUEZ MIGUEZ</t>
  </si>
  <si>
    <t>4203</t>
  </si>
  <si>
    <t>DIEGO FERNANDEZ CID</t>
  </si>
  <si>
    <t>LEOPOLDO OJEA DE CASTRO</t>
  </si>
  <si>
    <t>GIL GOMEZ RODRIGUEZ</t>
  </si>
  <si>
    <t>GONZALO FERRO MARES</t>
  </si>
  <si>
    <t>ALVARO CARDERO LOPEZ</t>
  </si>
  <si>
    <t>PABLO LOSADA GONZALEZ</t>
  </si>
  <si>
    <t>DAVID GARRIDO TRIGO</t>
  </si>
  <si>
    <t>SAMIA DACAL LOPEZ</t>
  </si>
  <si>
    <t>4657</t>
  </si>
  <si>
    <t>BENITO PEREZ CABIDO</t>
  </si>
  <si>
    <t>MIGUEL ANGEL FERNANDEZ GAVILANES</t>
  </si>
  <si>
    <t>MARCOS CASTRO RODRIGUEZ</t>
  </si>
  <si>
    <t>MIGUEL ANGEL REIS RODRIGUEZ</t>
  </si>
  <si>
    <t>PAULA ARDA MALLO</t>
  </si>
  <si>
    <t>IVAN LOPEZ RODRIGUEZ</t>
  </si>
  <si>
    <t>JAVIER VAZQUEZ ARAUJO</t>
  </si>
  <si>
    <t>JOAQUIN RODIÑO PEREZ</t>
  </si>
  <si>
    <t>AMADO ALONSO ALONSO</t>
  </si>
  <si>
    <t>ALESANDER CARBALLO FRANCO</t>
  </si>
  <si>
    <t>55270</t>
  </si>
  <si>
    <t>DANIEL GONZALEZ BARREIRA</t>
  </si>
  <si>
    <t>DAVID DIZ DIAZ</t>
  </si>
  <si>
    <t>ALBERTO VELO VIDAL</t>
  </si>
  <si>
    <t>ANTONIO GOMEZ DOMINGUEZ</t>
  </si>
  <si>
    <t>ARTURO GARCIA BECERRA</t>
  </si>
  <si>
    <t>FRANCISCO JAVIER GARCIA SISO</t>
  </si>
  <si>
    <t>JOSE CASABELLA PEREZ</t>
  </si>
  <si>
    <t>MIGUEL ANGEL DIAZ FRANCO</t>
  </si>
  <si>
    <t>5799</t>
  </si>
  <si>
    <t>ANGEL MANUEL GONZALEZ ALONSO</t>
  </si>
  <si>
    <t>DAVID MENDEZ MONTERO</t>
  </si>
  <si>
    <t>JUAN CARLOS CHAN BLANCO</t>
  </si>
  <si>
    <t>JAVIER BERMUDEZ ALVAREZ</t>
  </si>
  <si>
    <t>SERGIO POUSO RODRIGUEZ</t>
  </si>
  <si>
    <t>ENRIQUE RODRIGUEZ ALEJOS</t>
  </si>
  <si>
    <t>ANDRES MENDEZ GOMEZ</t>
  </si>
  <si>
    <t>JESUS CASTRO PEDREIRA</t>
  </si>
  <si>
    <t>NESTOR FERNANDEZ REGUEIRO</t>
  </si>
  <si>
    <t>JOSE EMILIO ACUÑA CALDAS</t>
  </si>
  <si>
    <t>DAVID PEREZ VILLAR</t>
  </si>
  <si>
    <t>6776</t>
  </si>
  <si>
    <t>FERNANDO VIDAL BONO</t>
  </si>
  <si>
    <t>LUIS ALBERTO BARRIOS MOTTA</t>
  </si>
  <si>
    <t>DOMINGO MAGARIÑO CANOSA</t>
  </si>
  <si>
    <t>ALVARO SUAREZ IGLESIAS</t>
  </si>
  <si>
    <t>PABLO POUSA VAZQUEZ</t>
  </si>
  <si>
    <t>JAVIER RODRIGUEZ RUBIO</t>
  </si>
  <si>
    <t>JORGE MARTIN RODRIGUEZ PROL</t>
  </si>
  <si>
    <t>BENITO ANTONIO MISER GUIZAN</t>
  </si>
  <si>
    <t>ENRIQUE VILA DIAZ</t>
  </si>
  <si>
    <t>JOSE FRANCISCO LOUZAO REBOLO</t>
  </si>
  <si>
    <t>MARTIN ABAL BARROS</t>
  </si>
  <si>
    <t>IAGO FERNANDEZ DEL RIO</t>
  </si>
  <si>
    <t>823</t>
  </si>
  <si>
    <t>FRANCISCO JAVIER SANCHEZ CORRAL</t>
  </si>
  <si>
    <t>PABLO MONTERO MALVAR</t>
  </si>
  <si>
    <t>JUAN CARLOS VAZQUEZ FRAGA</t>
  </si>
  <si>
    <t>FIDEL ALBERTO IGLESIAS MAROÑO</t>
  </si>
  <si>
    <t>DIEGO GALLARDO GONZALEZ</t>
  </si>
  <si>
    <t>CESAR ALVAREZ BLANCO</t>
  </si>
  <si>
    <t>MANUEL CARLOS ALFAYA IGLESIAS</t>
  </si>
  <si>
    <t>MARIA LUZ DIVINA COSTA CAAMAÑO</t>
  </si>
  <si>
    <t>RAMIRO LIRES CARBALLO</t>
  </si>
  <si>
    <t>MARCOS VAZQUEZ POMAR</t>
  </si>
  <si>
    <t>827</t>
  </si>
  <si>
    <t>MIGUEL ANGEL MOLARES LORENZO</t>
  </si>
  <si>
    <t>JOSE ANTONIO RODRIGUEZ CARAMES</t>
  </si>
  <si>
    <t>PEDRO MANUEL PARIS PADILLA</t>
  </si>
  <si>
    <t>JOSE ANTONIO PALOMARES OJEDA</t>
  </si>
  <si>
    <t>SERGIO BARREIRO GARCIA</t>
  </si>
  <si>
    <t>JOSE MANUEL RODRIGUEZ GONZALEZ</t>
  </si>
  <si>
    <t>FERNANDO SAMPAYO MOURE</t>
  </si>
  <si>
    <t>MARCOS BARREIRO CASTIÑEIRA</t>
  </si>
  <si>
    <t>DAVID PENEDO PORTELA</t>
  </si>
  <si>
    <t>DIEGO DE DIOS IGLESIAS</t>
  </si>
  <si>
    <t>ALVARO SUENGAS ALVAREZ</t>
  </si>
  <si>
    <t>ERIC BALBUENA COMESAÑA</t>
  </si>
  <si>
    <t>ISMAEL GONZALEZ MARTINEZ</t>
  </si>
  <si>
    <t>847</t>
  </si>
  <si>
    <t>JOAQUIN FONSECA RIVADULLA</t>
  </si>
  <si>
    <t>ELIAS SAMPEDRO HIDALGO</t>
  </si>
  <si>
    <t>SANTIAGO MIGUEZ MARIÑO</t>
  </si>
  <si>
    <t>ALBERTO CAO LOPEZ</t>
  </si>
  <si>
    <t>EVA GONZALEZ FERNANDEZ</t>
  </si>
  <si>
    <t>MANUEL ENRIQUE VAZQUEZ CARBON</t>
  </si>
  <si>
    <t>HERNAN MAXIMILIANO INGRASSIA FARACHE</t>
  </si>
  <si>
    <t>ANTON LOPEZ RODRIGUEZ</t>
  </si>
  <si>
    <t>CARMEN CASTRO REBOLO</t>
  </si>
  <si>
    <t>ALEXANDRE ABEIJON LEIS</t>
  </si>
  <si>
    <t>13107</t>
  </si>
  <si>
    <t>CHRISTIAN ARTEAGA DE LA FUENTE</t>
  </si>
  <si>
    <t>FRANCISCO JAVIER GARCIA MIGUEL</t>
  </si>
  <si>
    <t>MARIA NEFERTITI RODRIGUEZ CAMARERO</t>
  </si>
  <si>
    <t>JOSE LUIS VELASCO SAN NORBERTO</t>
  </si>
  <si>
    <t>SONIA DE LA IGLESIA PRENTI</t>
  </si>
  <si>
    <t>SERGIO PINDADO NAVAS</t>
  </si>
  <si>
    <t>RUBEN ROSA GARCIA</t>
  </si>
  <si>
    <t>NATALIA LARREA FRANCO</t>
  </si>
  <si>
    <t>ANDRES SASTRE DEL REY</t>
  </si>
  <si>
    <t>20167</t>
  </si>
  <si>
    <t>ROBERTO FERNANDEZ LOPEZ</t>
  </si>
  <si>
    <t>LUIS CARLOS SANCHEZ DEL CAMPO</t>
  </si>
  <si>
    <t>NURIA VELASCO SAN NORBERTO</t>
  </si>
  <si>
    <t>SUSANA GOMEZ OLIVA</t>
  </si>
  <si>
    <t>JAVIER SEGOVIA ASENSIO</t>
  </si>
  <si>
    <t>ALFREDO GARCIA MATEOS</t>
  </si>
  <si>
    <t>DIEGO LOPEZ GARCIA</t>
  </si>
  <si>
    <t>42167</t>
  </si>
  <si>
    <t>JOSE RAMON BLANCO VILLANUEVA</t>
  </si>
  <si>
    <t>JOSE ANGEL CANGA ROZA</t>
  </si>
  <si>
    <t>MIGUEL ANGEL SUAREZ RIESGO</t>
  </si>
  <si>
    <t>GONZALO CASTAÑON MONTESERIN</t>
  </si>
  <si>
    <t>JAVIER SOMOANO JUNCO</t>
  </si>
  <si>
    <t>ADRIAN RODRIGUEZ VALDES</t>
  </si>
  <si>
    <t>IGNACIO FERNANDEZ MARTINEZ</t>
  </si>
  <si>
    <t>ANTONIO BLANCO DE DIOS</t>
  </si>
  <si>
    <t>ANDRES GONZALEZ ESPINA</t>
  </si>
  <si>
    <t>JUAN MARCOS FERNANDEZ ALVAREZ</t>
  </si>
  <si>
    <t>42284</t>
  </si>
  <si>
    <t>MARIELDA GARCIA ALVAREZ</t>
  </si>
  <si>
    <t>GABRIEL LEIVAS LAVANDEIRA</t>
  </si>
  <si>
    <t>IVAN ARTIMEZ MORANTE</t>
  </si>
  <si>
    <t>ALBERTO JOSE ALONSO GONZALEZ</t>
  </si>
  <si>
    <t>LEONARDO DORADO PRIETO</t>
  </si>
  <si>
    <t>LUCIA PRIETO EIRAS</t>
  </si>
  <si>
    <t>MIGUEL VIEJO BILBAO</t>
  </si>
  <si>
    <t>SILVIA FERNANDEZ ALVAREZ</t>
  </si>
  <si>
    <t>FRANCISCO JAVIER CARRACEDO GUERRERO</t>
  </si>
  <si>
    <t>ALEJANDRO DIAZ MORO</t>
  </si>
  <si>
    <t>MIGUEL ANGEL SAN MARTIN PEREZ</t>
  </si>
  <si>
    <t>PABLO VAZQUEZ GUTIERREZ</t>
  </si>
  <si>
    <t>JAVIER FERNANDEZ LOPEZ</t>
  </si>
  <si>
    <t>YOEL IGLESIAS ALVAREZ</t>
  </si>
  <si>
    <t>4271</t>
  </si>
  <si>
    <t>CARLOS JAVIER CUADRILLERO GARCIA</t>
  </si>
  <si>
    <t>JOSE RAMON BEVIA PEREZ</t>
  </si>
  <si>
    <t>VIRGINIA PASCUAL ESTEBANEZ</t>
  </si>
  <si>
    <t>BAUDILIO HERNANTES PEREZ</t>
  </si>
  <si>
    <t>IVAN GOMEZ GARCIA</t>
  </si>
  <si>
    <t>TAMARA GUTIERREZ NIETO</t>
  </si>
  <si>
    <t>LAURA ARRABAL DE LA ROCA</t>
  </si>
  <si>
    <t>MONICA DIENTE DE DIEGO</t>
  </si>
  <si>
    <t>ESTHER DEL CAÑO GONZALEZ</t>
  </si>
  <si>
    <t>CRISTINA NOELIA SANCHEZ AYUSO</t>
  </si>
  <si>
    <t>PILAR LOPEZ MONTERO</t>
  </si>
  <si>
    <t>4275</t>
  </si>
  <si>
    <t>SANTIAGO CHACON CAMPO</t>
  </si>
  <si>
    <t>OMAR COUSO GARCIA</t>
  </si>
  <si>
    <t>ALVARO SANTOS ALBALA</t>
  </si>
  <si>
    <t>ILLAN GOMEZ GONZALEZ</t>
  </si>
  <si>
    <t>DAVID MOLINERO BENEGAS</t>
  </si>
  <si>
    <t>JAVIER MENDEZ ROBLES</t>
  </si>
  <si>
    <t>RAQUEL MENDEZ MORAN</t>
  </si>
  <si>
    <t>DAVID OVIEDO GONZALEZ</t>
  </si>
  <si>
    <t>DAVID CORRAL GUTIERREZ</t>
  </si>
  <si>
    <t>BEATRIZ MEDINA ZARABOZO</t>
  </si>
  <si>
    <t>MARCOS COUSO GARCIA</t>
  </si>
  <si>
    <t>FRANCISCO GONZALEZ VICENTE</t>
  </si>
  <si>
    <t>JAVIER FERNANDEZ ALVAREZ</t>
  </si>
  <si>
    <t>TANIA DEL RIO GONZALEZ</t>
  </si>
  <si>
    <t>45016</t>
  </si>
  <si>
    <t>JOSE ANTONIO HORGA MANZANAL</t>
  </si>
  <si>
    <t>MIGUEL ANGEL JIMENEZ MARTIN</t>
  </si>
  <si>
    <t>SERGIO CUADRADO ESQUILAS</t>
  </si>
  <si>
    <t>ADRIAN CANO LOBO</t>
  </si>
  <si>
    <t>MARIA ROSA GONZALEZ DE LA RIVA</t>
  </si>
  <si>
    <t>BASILIO CHAVEINTE RISCO</t>
  </si>
  <si>
    <t>CLAUDIA MELGOSA TAPIA</t>
  </si>
  <si>
    <t>ALEJANDRO SALCEDO RESINA</t>
  </si>
  <si>
    <t>MIREYA DEL CAMPO ALONSO</t>
  </si>
  <si>
    <t>PABLO LEBRERO PARRADO</t>
  </si>
  <si>
    <t>IAN BLANCO SOTO</t>
  </si>
  <si>
    <t>MIGUEL ANGEL VELA FERNANDEZ</t>
  </si>
  <si>
    <t>51060</t>
  </si>
  <si>
    <t>ABEL GARCIA SANTAMARIA</t>
  </si>
  <si>
    <t>JOSE RAMON PONCELA HERNANDEZ</t>
  </si>
  <si>
    <t>ANALIA EDITH CARO</t>
  </si>
  <si>
    <t>OSCAR SANCHEZ COLINO</t>
  </si>
  <si>
    <t>ALVARO HERAS RODRIGUEZ</t>
  </si>
  <si>
    <t>FERNANDO GARCIA ANDRES</t>
  </si>
  <si>
    <t>RAQUEL BRINGAS VELASCO</t>
  </si>
  <si>
    <t>IVAN MARTIN PERDIGUERO</t>
  </si>
  <si>
    <t>IVAN SEBASTIAN CUBERO</t>
  </si>
  <si>
    <t>6789</t>
  </si>
  <si>
    <t>RICARDO ALONSO CAICOYA</t>
  </si>
  <si>
    <t>PABLO PEREZ FERNANDEZ</t>
  </si>
  <si>
    <t>LUIS MANUEL FERNANDEZ FERNANDEZ</t>
  </si>
  <si>
    <t>RODRIGO FERNANDEZ LOPEZ</t>
  </si>
  <si>
    <t>RODRIGO GALAZ ROYUELA</t>
  </si>
  <si>
    <t>BORJA VEGA YANES</t>
  </si>
  <si>
    <t>FRANCISCO DE JAVIER GARCIA AROBES</t>
  </si>
  <si>
    <t>DAVID GONZALEZ MARTINEZ</t>
  </si>
  <si>
    <t>680</t>
  </si>
  <si>
    <t>ANGEL MANUEL GONZALEZ AGUSTIN</t>
  </si>
  <si>
    <t>MONICA NIETO SOBRINO</t>
  </si>
  <si>
    <t>EVA ALVAREZ BENEITEZ</t>
  </si>
  <si>
    <t>JUAN RAMON GARCIA SANCHEZ</t>
  </si>
  <si>
    <t>MARIA TERESA GONZALEZ MARTIN</t>
  </si>
  <si>
    <t>MARIO DEL CAÑO GONZALEZ</t>
  </si>
  <si>
    <t>HECTOR ORTIZ HERNANDEZ</t>
  </si>
  <si>
    <t>JESUS LAGARES HERRADOR</t>
  </si>
  <si>
    <t>JAVIER SEVILLANO AMADO</t>
  </si>
  <si>
    <t>MIGUEL ANGEL ZUMEL ALONSO</t>
  </si>
  <si>
    <t>JUAN MANUEL SADORNIL BADAS</t>
  </si>
  <si>
    <t>SOFIA GOMEZ AYUSO</t>
  </si>
  <si>
    <t>SANTIAGO SERRANO ALVAREZ</t>
  </si>
  <si>
    <t>7742</t>
  </si>
  <si>
    <t>JORGE HUERGA BEATO</t>
  </si>
  <si>
    <t>ROBERTO CALVO MONJE</t>
  </si>
  <si>
    <t>IVAN GONZALEZ GARCIA</t>
  </si>
  <si>
    <t>RICARDO ARIAS LOPEZ</t>
  </si>
  <si>
    <t>SERGIO GARCIA RAMOS</t>
  </si>
  <si>
    <t>ARZU AHMEDOVA DOLAPCHIEVA</t>
  </si>
  <si>
    <t>971</t>
  </si>
  <si>
    <t>JOSE ANTONIO HERNANDO PEREZ</t>
  </si>
  <si>
    <t>PABLO GONZALEZ TORIJANO</t>
  </si>
  <si>
    <t>AQUILINO A. GUTIERREZ FERNANDEZ</t>
  </si>
  <si>
    <t>JUAN IGNACIO RODRIGUEZ MATEOS</t>
  </si>
  <si>
    <t>IVAN SANCHEZ HERNANDEZ</t>
  </si>
  <si>
    <t>RUBEN GONZALEZ PEREZ</t>
  </si>
  <si>
    <t>PABLO MANUEL SANZ ROMAN</t>
  </si>
  <si>
    <t>JACINTO MANCHADO PEREZ</t>
  </si>
  <si>
    <t>RICARDO RUEDA PEREZ</t>
  </si>
  <si>
    <t>GABRIEL EDUARDO RODRIGUEZ NUÑEZ</t>
  </si>
  <si>
    <t>42227</t>
  </si>
  <si>
    <t>VICTOR ALVAREZ ZAMBRANA</t>
  </si>
  <si>
    <t>ROBERTO SANTA OLALLA GOMEZ</t>
  </si>
  <si>
    <t>FRANCISCO JAVIER VALCARCEL SAMPEDRO</t>
  </si>
  <si>
    <t>JANETH RIVERA AGUDELO</t>
  </si>
  <si>
    <t>ADRIAN SANCHEZ AGUIRRE</t>
  </si>
  <si>
    <t>FERNANDO TARANCON CENTENO</t>
  </si>
  <si>
    <t>AITOR MAQUEDANO TOVAR</t>
  </si>
  <si>
    <t>ALBA TAIN GARCIA</t>
  </si>
  <si>
    <t>EIDER CIDONCHA NUNEZ</t>
  </si>
  <si>
    <t>BEGOÑA DIEZ MIGUEL</t>
  </si>
  <si>
    <t>42377</t>
  </si>
  <si>
    <t>EDUARDO TORIBIO ALDACO</t>
  </si>
  <si>
    <t>LONGINOS PEREDA FERNANDEZ</t>
  </si>
  <si>
    <t>JUAN IGNACIO RUIZ GUTIERREZ</t>
  </si>
  <si>
    <t>ENEKO TABARA FERNANDEZ</t>
  </si>
  <si>
    <t>IGNACIO BUJEDO TALLEDO</t>
  </si>
  <si>
    <t>EDWARDS JAVIER PEREZ VIVAS</t>
  </si>
  <si>
    <t>SHEREZADE BACIAO DAVILA</t>
  </si>
  <si>
    <t>CAROLINA LARA SANDINO</t>
  </si>
  <si>
    <t>AINHOA CONDE VADILLO</t>
  </si>
  <si>
    <t>XABIER IBARRA BALSERA</t>
  </si>
  <si>
    <t>BORJA GARCIA GIL</t>
  </si>
  <si>
    <t>ASIER ZUBIA REDONDO</t>
  </si>
  <si>
    <t>BORJA MONGE GARCIA</t>
  </si>
  <si>
    <t>CARLOS USIN GUTIERREZ</t>
  </si>
  <si>
    <t>52434</t>
  </si>
  <si>
    <t>JOSE CASTAÑEDA PRIETO</t>
  </si>
  <si>
    <t>JOSE MANUEL DURAN RODRIGUEZ</t>
  </si>
  <si>
    <t>SONIA HERGUIJUELA PEREZ</t>
  </si>
  <si>
    <t>JONE PEREZ MARTIN</t>
  </si>
  <si>
    <t>SERGIO JOSE LOPEZ BENITEZ</t>
  </si>
  <si>
    <t>MARIUS IONEL CIRT</t>
  </si>
  <si>
    <t>ASIER BARREDO VIÑA</t>
  </si>
  <si>
    <t>MARIO CUARTAS GONZALEZ</t>
  </si>
  <si>
    <t>AIDA FERNANDEZ SIERRA</t>
  </si>
  <si>
    <t>ION BORJA MARTINEZ RODRIGUEZ</t>
  </si>
  <si>
    <t>JESUS MARIA RODRIGO SANCHEZ</t>
  </si>
  <si>
    <t>52678</t>
  </si>
  <si>
    <t>ANA FERNANDEZ CUEVA</t>
  </si>
  <si>
    <t>PILAR TERESA PEÑA FERNANDEZ</t>
  </si>
  <si>
    <t>ENERITZ SAN SEBASTIAN RODRIG</t>
  </si>
  <si>
    <t>MARIUS TOMY VOICU</t>
  </si>
  <si>
    <t>ENRIQUE ABASCAL PEREZ</t>
  </si>
  <si>
    <t>CARLOS CALDERON GALVAN</t>
  </si>
  <si>
    <t>IKER GORROTXATEGI MARTIN</t>
  </si>
  <si>
    <t>JAVIER CARBAJO BLANCO</t>
  </si>
  <si>
    <t>JOKIN SOROA AMENABAR</t>
  </si>
  <si>
    <t>6603</t>
  </si>
  <si>
    <t>BORJA ELIZALDE FERNANDEZ</t>
  </si>
  <si>
    <t>IKERNE URTEAGA ERRASTI</t>
  </si>
  <si>
    <t>MIGUEL ANGEL GUTIERREZ GARCIA</t>
  </si>
  <si>
    <t>ANTONIO ARITMENDI SANZ</t>
  </si>
  <si>
    <t>ALAIN MARTIN IGARTUA</t>
  </si>
  <si>
    <t>IGNACIO PEREZ ERROZ</t>
  </si>
  <si>
    <t>JON ATIENZA RODRIGUEZ</t>
  </si>
  <si>
    <t>OKARITZ SAN SEBASTIAN RODRIG</t>
  </si>
  <si>
    <t>JON ZUBERO GOIENECHE</t>
  </si>
  <si>
    <t>JORGE MATEOS TORCA</t>
  </si>
  <si>
    <t>ESTEFANY CUELLAR SALAMANCA</t>
  </si>
  <si>
    <t>CHRISTIAN PRADOS SANCHEZ</t>
  </si>
  <si>
    <t>ERIK NAVARRO MANJARRES</t>
  </si>
  <si>
    <t>702</t>
  </si>
  <si>
    <t>GAIZKA PERTUSA PAGAZAURTUND</t>
  </si>
  <si>
    <t>AITOR HERRERA GONZALEZ</t>
  </si>
  <si>
    <t>JONATHAN SEGADE PEREZ</t>
  </si>
  <si>
    <t>VICTOR MANUEL ASLA GAMBOA</t>
  </si>
  <si>
    <t>GUSTAVO CONTRERAS HERNANDO</t>
  </si>
  <si>
    <t>JUAN MIGUEL FERNANDEZ JUAREZ</t>
  </si>
  <si>
    <t>AMAIA IZAGUIRRE GARCIA</t>
  </si>
  <si>
    <t>JUAN FELIX AGÜERO ORTIZ DE ZARA</t>
  </si>
  <si>
    <t>BEATRIZ TRUEBA VALDERRABANO</t>
  </si>
  <si>
    <t>GLORIA LOPEZ MONTILLA</t>
  </si>
  <si>
    <t>GUSTAVO MELGOSA MARIN</t>
  </si>
  <si>
    <t>IRATXE CALVO SUAREZ</t>
  </si>
  <si>
    <t>JONATAN VALLE CAMUS</t>
  </si>
  <si>
    <t>7509</t>
  </si>
  <si>
    <t>JOSE RAMON MANTEROLA GOMEZ</t>
  </si>
  <si>
    <t>ARTURO BEAMURGIA GOMEZ</t>
  </si>
  <si>
    <t>JAVIER ALABA CASIN</t>
  </si>
  <si>
    <t>JOSE JOAQUIM BAPTISTA BRAZ</t>
  </si>
  <si>
    <t>PABLO MARTIN DIAZ</t>
  </si>
  <si>
    <t>CLARA ISABEL MARTIN AGUIRREZABAL</t>
  </si>
  <si>
    <t>LAVINIA POSTUMIA ANDRONESCU</t>
  </si>
  <si>
    <t>JOSEBA IMANOL QUIJADA AISA</t>
  </si>
  <si>
    <t>CONSTANTINO ALONSO LASTRA</t>
  </si>
  <si>
    <t>ESPERANZA CABALLERO ALONSO</t>
  </si>
  <si>
    <t>ASIER GARCIA ALVAREZ</t>
  </si>
  <si>
    <t>805</t>
  </si>
  <si>
    <t>JUAN MIGUEL PEDRAZO CARRACEDO</t>
  </si>
  <si>
    <t>CESAR DORREGO PEREDA</t>
  </si>
  <si>
    <t>MANUEL ALEJANDRO ARAGON MARTINEZ</t>
  </si>
  <si>
    <t>SERGIO OTAMENDI ARBURUA</t>
  </si>
  <si>
    <t>JOSE ANTONIO VIVANCO JIMENEZ</t>
  </si>
  <si>
    <t>AITOR MARTINEZ ITURBE</t>
  </si>
  <si>
    <t>AINARA SANCHEZ LLANOS</t>
  </si>
  <si>
    <t>JUAN JOSE CEBALLOS GUTIERREZ</t>
  </si>
  <si>
    <t>FERNANDO MONJE OLCOZ</t>
  </si>
  <si>
    <t>IÑIGO CABIA MARTIN</t>
  </si>
  <si>
    <t>ALEJANDRO UNZURRUNZAGA ECHEVESTE</t>
  </si>
  <si>
    <t>1742</t>
  </si>
  <si>
    <t>SERGIO BLASCO GRACIA</t>
  </si>
  <si>
    <t>ENRIQUE CORRAL CARMONA</t>
  </si>
  <si>
    <t>JOSE ALBERTO CIVERA GARCIA</t>
  </si>
  <si>
    <t>ANTONIO FELIPE CRUZ DONIS</t>
  </si>
  <si>
    <t>JOSE ANTONIO SERRANO LUNA</t>
  </si>
  <si>
    <t>DIEGO ALONSO MARTINEZ</t>
  </si>
  <si>
    <t>SHEILA MARTIN JULVE</t>
  </si>
  <si>
    <t>LUCIANA JIMENA CASTIÑEIRA FERNANDEZ</t>
  </si>
  <si>
    <t>TOMAS MONFERRER GOMEZ</t>
  </si>
  <si>
    <t>ALEJANDRO ESTEBAN GALLEGO</t>
  </si>
  <si>
    <t>LAURA PIÑERO ALVAR</t>
  </si>
  <si>
    <t>PABLO GODINA LATRE</t>
  </si>
  <si>
    <t>JORGE ALONSO GARCIA</t>
  </si>
  <si>
    <t>1767</t>
  </si>
  <si>
    <t>DIANA SUSANA VALVERDE LOPEZ</t>
  </si>
  <si>
    <t>DAVID GAY GUIXERAS</t>
  </si>
  <si>
    <t>ANTONIO SOLBES ALVAREZ</t>
  </si>
  <si>
    <t>JUAN CARLOS SISAMON SORIANO</t>
  </si>
  <si>
    <t>RAUL FERRANDO LAFUENTE</t>
  </si>
  <si>
    <t>JUAN ANTONIO POSAC ISAC</t>
  </si>
  <si>
    <t>JAVIER GONZALEZ DE LA RIVA</t>
  </si>
  <si>
    <t>ALEX LABORDA DEL ARCO</t>
  </si>
  <si>
    <t>JOSE ANGEL MUÑOZ CEBOLLA</t>
  </si>
  <si>
    <t>CARLOS POSTIGO GRACIA</t>
  </si>
  <si>
    <t>VICTOR CANTIN PINILLA</t>
  </si>
  <si>
    <t>ELENA COMPAÑ PAREDES</t>
  </si>
  <si>
    <t>JAVIER SANZ PORTILLO</t>
  </si>
  <si>
    <t>1789</t>
  </si>
  <si>
    <t>DIEGO MARTINEZ GIRALDOS</t>
  </si>
  <si>
    <t>JOSE VITALLA CASANAVA</t>
  </si>
  <si>
    <t>DAVID GARCES PUEYO</t>
  </si>
  <si>
    <t>SERGIO BERNET SANCHEZ</t>
  </si>
  <si>
    <t>SHEILA ROYO VILLARREAL</t>
  </si>
  <si>
    <t>DIEGO BLASCO PEREZ</t>
  </si>
  <si>
    <t>LUIS NOVELLA MELENDEZ</t>
  </si>
  <si>
    <t>FRANCISCO JAVIER SAN MARTIN AZNAR</t>
  </si>
  <si>
    <t>ALEX SHVAYKA</t>
  </si>
  <si>
    <t>AINHOA CONDE IGLESIAS</t>
  </si>
  <si>
    <t>239</t>
  </si>
  <si>
    <t>DANIEL GALDEANO VEGA</t>
  </si>
  <si>
    <t>SERGIO ELOSUA LAMANA</t>
  </si>
  <si>
    <t>FELIPE JULIAN CEÑA LARRAD</t>
  </si>
  <si>
    <t>ISMAEL SAEZ TORRE CASADO</t>
  </si>
  <si>
    <t>VICTOR MANUEL PEÑA ARANSAY</t>
  </si>
  <si>
    <t>IÑAKI VAREA PEREZ</t>
  </si>
  <si>
    <t>ALBERTO CALVO SIMON</t>
  </si>
  <si>
    <t>MARIA PEREZ PRAT</t>
  </si>
  <si>
    <t>KEPA LONGAS BEBIA</t>
  </si>
  <si>
    <t>ALEJANDRO ROS DORADO</t>
  </si>
  <si>
    <t>ALEJANDRO PACHECO ESCRIBANO</t>
  </si>
  <si>
    <t>ALEKSANDAR EMILOV CHILIKOV</t>
  </si>
  <si>
    <t>270</t>
  </si>
  <si>
    <t>ROBERTO HERRERO ESCOBEDO</t>
  </si>
  <si>
    <t>GUILLERMO FERNANDEZ ASIAIN</t>
  </si>
  <si>
    <t>DAVID MILLAN MOLINERO</t>
  </si>
  <si>
    <t>SANTIAGO USTARROZ ZUBICOA</t>
  </si>
  <si>
    <t>CARLOS FRANCES LACARRA</t>
  </si>
  <si>
    <t>IGNACIO EXTREMIANA SAENZ</t>
  </si>
  <si>
    <t>FERMIN VAZQUEZ VEGA</t>
  </si>
  <si>
    <t>DAVID PEREZ MONJE</t>
  </si>
  <si>
    <t>DANIEL JIMENEZ IBAÑEZ</t>
  </si>
  <si>
    <t>PATRICIA GARBAYO CHIVITE</t>
  </si>
  <si>
    <t>DANNY CALDERON GOMEZ</t>
  </si>
  <si>
    <t>3755</t>
  </si>
  <si>
    <t>OSCAR LATORRE RIO</t>
  </si>
  <si>
    <t>IVAN MORENO PAVON</t>
  </si>
  <si>
    <t>GORKA LOPEZ SAN MARTIN</t>
  </si>
  <si>
    <t>VICTOR LATORRE SANZ</t>
  </si>
  <si>
    <t>MARIA BURGOS SANCHEZ</t>
  </si>
  <si>
    <t>JON ARTOLETA GALDEANO</t>
  </si>
  <si>
    <t>ALEXANDER RONCAL ZANOSAVA</t>
  </si>
  <si>
    <t>ENRIQUE GOMEZ PRADO</t>
  </si>
  <si>
    <t>LUIS MANUEL AGUADO DIEZ</t>
  </si>
  <si>
    <t>YANNICK OTTO MARTIN</t>
  </si>
  <si>
    <t>42358</t>
  </si>
  <si>
    <t>IÑIGO BAREA MURGA</t>
  </si>
  <si>
    <t>EDUARDO AGUILERA DE BLAS</t>
  </si>
  <si>
    <t>JESUS MANUEL CARAZO CARREIRO</t>
  </si>
  <si>
    <t>ALAIN YABEN FERNANDEZ</t>
  </si>
  <si>
    <t>PABLO RUIZ DIAZ</t>
  </si>
  <si>
    <t>JAVIER VIDAURRETA SOLANAS</t>
  </si>
  <si>
    <t>SERGIO RABANOS TOBIAS</t>
  </si>
  <si>
    <t>JULEN RUBIO MARTINEZ</t>
  </si>
  <si>
    <t>OSCAR MARIN PASCUAL</t>
  </si>
  <si>
    <t>50248</t>
  </si>
  <si>
    <t>IGNACIO AZAGRA ASIN</t>
  </si>
  <si>
    <t>JOSE IGNACIO POMAR OBIS</t>
  </si>
  <si>
    <t>ANDRES VIZCARGUENAGA MUNARR</t>
  </si>
  <si>
    <t>MARIA MARCIAL GUILLEN</t>
  </si>
  <si>
    <t>LUCAS TRULLEN AZNAR</t>
  </si>
  <si>
    <t>AROA ANUARBE DE DIEGO</t>
  </si>
  <si>
    <t>JOSE MARIA PLAZA CUENCA</t>
  </si>
  <si>
    <t>ADRIAN RUBIO GALLEGO</t>
  </si>
  <si>
    <t>52913</t>
  </si>
  <si>
    <t>PAUL BONNEFOY ABELLO</t>
  </si>
  <si>
    <t>ANA ITOIZ VILLANUEVA</t>
  </si>
  <si>
    <t>JORGE MARTINEZ HERNANDEZ</t>
  </si>
  <si>
    <t>VICTOR MANUEL GARCIA ABERASTURI</t>
  </si>
  <si>
    <t>MARCOS MORENO SAEZ</t>
  </si>
  <si>
    <t>DAVID BRUQUE DE LA RIVA</t>
  </si>
  <si>
    <t>5454</t>
  </si>
  <si>
    <t>GUILLERMO GABAS ALATUEY</t>
  </si>
  <si>
    <t>MIGUEL ANGEL LOPEZ SANCHEZ</t>
  </si>
  <si>
    <t>DANIEL VINUE ANCHO</t>
  </si>
  <si>
    <t>SERGIO CASTRO ALASTUEY</t>
  </si>
  <si>
    <t>ALBERTO OCHOA VELA</t>
  </si>
  <si>
    <t>EMILIO ORLANDO GUIRAL ABAD</t>
  </si>
  <si>
    <t>FERNANDO HERNANDEZ VILLARROYA</t>
  </si>
  <si>
    <t>ALBERTO SAENZ CASAMIAN</t>
  </si>
  <si>
    <t>SANTIAGO GAMBAU MAÑAS</t>
  </si>
  <si>
    <t>DAMIAN GELABERT PARRAS</t>
  </si>
  <si>
    <t>ROSA MARIA MARTIN CALVO</t>
  </si>
  <si>
    <t>5830</t>
  </si>
  <si>
    <t>RICARDO SARRALDE HERRERO</t>
  </si>
  <si>
    <t>GUILLERMO JIMENEZ GARCIA</t>
  </si>
  <si>
    <t>ARMANDO BARRACHINA CABALLERO</t>
  </si>
  <si>
    <t>BORJA EMBID VALERO</t>
  </si>
  <si>
    <t>JORGE MARRODAN LOPEZ</t>
  </si>
  <si>
    <t>JORGE SANAHUJA MAICAS</t>
  </si>
  <si>
    <t>JORGE DE LOS REYES ALLUE</t>
  </si>
  <si>
    <t>JOEL DE JUAN FERNANDEZ</t>
  </si>
  <si>
    <t>RUBEN LAGUNAS MILLAN</t>
  </si>
  <si>
    <t>ENEKO CIRIZA VILLAFRANCA</t>
  </si>
  <si>
    <t>DAVID ROYO LAZARO</t>
  </si>
  <si>
    <t>DANIEL DORO SABROSO</t>
  </si>
  <si>
    <t>5870</t>
  </si>
  <si>
    <t>SERGIO NOGUERAS EGEA</t>
  </si>
  <si>
    <t>JESUS ANTONIO FERNANDEZ BERNIER</t>
  </si>
  <si>
    <t>GUILLERMO BARDAJI MELENDEZ</t>
  </si>
  <si>
    <t>ALBERTO OPI NAYA</t>
  </si>
  <si>
    <t>RAFAEL MARTIN CALVO</t>
  </si>
  <si>
    <t>FRANCISCO JAVIER GIMENEZ AZNAR</t>
  </si>
  <si>
    <t>ALVARO LACUEVA LAHOZ</t>
  </si>
  <si>
    <t>YOLANDA LAUROBA JORRO</t>
  </si>
  <si>
    <t>HECTOR RAMON COZCOLLUELA</t>
  </si>
  <si>
    <t>ANGEL DAVID USAN LAINEZ</t>
  </si>
  <si>
    <t>ANTONIO POYATO SEVILLANO</t>
  </si>
  <si>
    <t>1531</t>
  </si>
  <si>
    <t>JUAN CARLOS LOPEZ CRESPO</t>
  </si>
  <si>
    <t>FRANCISCO MORENO RODRIGUEZ</t>
  </si>
  <si>
    <t>ELDERS CORONA RUMBAUT</t>
  </si>
  <si>
    <t>JOSE JAVIER REBOLO BARREIRO</t>
  </si>
  <si>
    <t>RICARDO MARTIN ALEMANY</t>
  </si>
  <si>
    <t>MARCIAL GARCIA GARCIA</t>
  </si>
  <si>
    <t>JAVIER REBOLO VELASCO</t>
  </si>
  <si>
    <t>CRISTINA GOMEZ SANTIN</t>
  </si>
  <si>
    <t>GRETA ORTEGA MENDEZ</t>
  </si>
  <si>
    <t>ALEJANDRO PEDRERO GINER</t>
  </si>
  <si>
    <t>1533</t>
  </si>
  <si>
    <t>JOSEP CASAS TULSA</t>
  </si>
  <si>
    <t>DANIEL TROY CASTAÑOSA</t>
  </si>
  <si>
    <t>JOSE JAVIER HERRERA SARRA</t>
  </si>
  <si>
    <t>JUANITA MASO BELMONTE</t>
  </si>
  <si>
    <t>JAUME MASVIDAL SERRA</t>
  </si>
  <si>
    <t>RAMON LLAMAS MORATO</t>
  </si>
  <si>
    <t>RICARD GRABULOSA ROCA</t>
  </si>
  <si>
    <t>LLUIS BENEDITO MANENT</t>
  </si>
  <si>
    <t>IGNACIO VELAZQUEZ ZAMORA</t>
  </si>
  <si>
    <t>ANGEL ROCA LOPEZ</t>
  </si>
  <si>
    <t>LLUC BARRACHINA HERNANDEZ</t>
  </si>
  <si>
    <t>DAVID MATAS RUIZ</t>
  </si>
  <si>
    <t>3529</t>
  </si>
  <si>
    <t>FERNANDO MANUEL BARBERO SANCHEZ</t>
  </si>
  <si>
    <t>ALBERT FAJULA COLOM</t>
  </si>
  <si>
    <t>FRANCESC XAVIER BAUS MARTINEZ</t>
  </si>
  <si>
    <t>ALEX DANES VILAR</t>
  </si>
  <si>
    <t>ARNAU ALOS COLL</t>
  </si>
  <si>
    <t>DANIEL MORAGA CORDERO</t>
  </si>
  <si>
    <t>ANDREA RUBIO VERIN</t>
  </si>
  <si>
    <t>JOAN MERCADAL ARUMI</t>
  </si>
  <si>
    <t>FRANCISCO JAVIER RODRIGUEZ MARTIN</t>
  </si>
  <si>
    <t>MARIO RODRIGUEZ LERMA</t>
  </si>
  <si>
    <t>JAN GRIMAU OLIVE</t>
  </si>
  <si>
    <t>39781</t>
  </si>
  <si>
    <t>SERGIO MARTINEZ RICHARTE</t>
  </si>
  <si>
    <t>LUIS GARCIA ALVAREZ</t>
  </si>
  <si>
    <t>VANESA CRESPO ABRIL</t>
  </si>
  <si>
    <t>RICARD ISERN ROCA</t>
  </si>
  <si>
    <t>GEMMA DRUGUET SANCHEZ</t>
  </si>
  <si>
    <t>JOAN TORNE TENA</t>
  </si>
  <si>
    <t>ALEIX RUSSELL TROYA</t>
  </si>
  <si>
    <t>POL SANCHEZ MONTIA</t>
  </si>
  <si>
    <t>42235</t>
  </si>
  <si>
    <t>OSCAR MARTINEZ GOMEZ</t>
  </si>
  <si>
    <t>PERE COSTA SANCHEZ-CORTES</t>
  </si>
  <si>
    <t>MIGUEL MATEY PADROS</t>
  </si>
  <si>
    <t>JORDI RODRIGUEZ GAXAS</t>
  </si>
  <si>
    <t>MARIA NEUS CUMINAL MAS</t>
  </si>
  <si>
    <t>RAUL ENRIQUEZ MARIN</t>
  </si>
  <si>
    <t>ANDREA RIOS CHECA</t>
  </si>
  <si>
    <t>DANIEL BELLIDO AVILA</t>
  </si>
  <si>
    <t>XAVIER FLORES MOYANO</t>
  </si>
  <si>
    <t>JAVIER SALGADO LASARTE</t>
  </si>
  <si>
    <t>ELIA MATO MASSAGUER</t>
  </si>
  <si>
    <t>JAUME SEUBA ROMAN</t>
  </si>
  <si>
    <t>JORDI DE DIOS PARERA</t>
  </si>
  <si>
    <t>4883</t>
  </si>
  <si>
    <t>JOSE SANTOS VICENTE</t>
  </si>
  <si>
    <t>JORDI CAMPILLO SALETA</t>
  </si>
  <si>
    <t>SANDRA REVERTER ROMERO</t>
  </si>
  <si>
    <t>MATIAS GUILLERMO STEINHARDT ALBARENQU</t>
  </si>
  <si>
    <t>JORGE OLIVENCIA DEL PINO</t>
  </si>
  <si>
    <t>PEDRO BRUGUES BRETCHA</t>
  </si>
  <si>
    <t>JAIME MARTINEZ PERICH</t>
  </si>
  <si>
    <t>ARNAU ROMAN GUARNIDO</t>
  </si>
  <si>
    <t>ANTONIO CASTELLS LOPEZ</t>
  </si>
  <si>
    <t>JAN BOULE LOPEZ</t>
  </si>
  <si>
    <t>MONICA NIETO DIEZ</t>
  </si>
  <si>
    <t>503</t>
  </si>
  <si>
    <t>GERARD CERRILLO CAPARROS</t>
  </si>
  <si>
    <t>DANIEL PONS ROBLEDO</t>
  </si>
  <si>
    <t>JOSEP FERNANDEZ ANIORTE</t>
  </si>
  <si>
    <t>AITOR CARRACEDO ROMERO</t>
  </si>
  <si>
    <t>JORGE ADRIAN MAROTTA VALLESPIN</t>
  </si>
  <si>
    <t>SANTIAGO ALUART RUBIES</t>
  </si>
  <si>
    <t>MIGUEL ANGEL LARA QUIÑONES</t>
  </si>
  <si>
    <t>ANTONIO CORTES VALVERDE</t>
  </si>
  <si>
    <t>FEDERICO CAMPIÑEZ MARTINEZ</t>
  </si>
  <si>
    <t>52508</t>
  </si>
  <si>
    <t>JOSE IGNACIO FONT SIBILS</t>
  </si>
  <si>
    <t>RICARDO LOPEZ FERNANDEZ</t>
  </si>
  <si>
    <t>JORDI PEREZ MARMOL</t>
  </si>
  <si>
    <t>RAUL BERENGUEL MARTINEZ</t>
  </si>
  <si>
    <t>VANESSA VELASCO GARCIA</t>
  </si>
  <si>
    <t>LUIS RAMON HERNANDO MORENO</t>
  </si>
  <si>
    <t>DAVID GARRIGA SOTOMAYOR</t>
  </si>
  <si>
    <t>52971</t>
  </si>
  <si>
    <t>SERGI GENIS BORREGO</t>
  </si>
  <si>
    <t>JOAQUIM MASVIDAL SERRA</t>
  </si>
  <si>
    <t>CARLOS DE LUQUE CUBERO</t>
  </si>
  <si>
    <t>PATRICIA SALAS SANCHEZ</t>
  </si>
  <si>
    <t>LLUIS DURAN VIDAL</t>
  </si>
  <si>
    <t>JORDI HERNANDEZ BOSQUET</t>
  </si>
  <si>
    <t>FRANCISCO PEREZ TOMAS</t>
  </si>
  <si>
    <t>BERTA BLANCH VILAGELIU</t>
  </si>
  <si>
    <t>BORIS VILLANOVA MIAS</t>
  </si>
  <si>
    <t>FRANCISCA SIERRA MUÑOZ</t>
  </si>
  <si>
    <t>JOSE CARLOS SOLE PASTOR</t>
  </si>
  <si>
    <t>5817</t>
  </si>
  <si>
    <t>JAIME DANIEL LARRAHONA ESPAÑA</t>
  </si>
  <si>
    <t>JOSE MANUEL MORON HERRADOR</t>
  </si>
  <si>
    <t>JOAQUIN MARTIN AYALA</t>
  </si>
  <si>
    <t>JOSEP MARIA TENA HARO</t>
  </si>
  <si>
    <t>JULIO JAVIER CAMPOS</t>
  </si>
  <si>
    <t>FRANCISCO JAVIER GONZALEZ RUIZ</t>
  </si>
  <si>
    <t>DAVID GELADA BOSACOMA</t>
  </si>
  <si>
    <t>RAQUEL GARCIA RODRIGUEZ</t>
  </si>
  <si>
    <t>MARIO ARIEL TOSI ZABALA</t>
  </si>
  <si>
    <t>RAFAEL EXPOSITO CUELLO</t>
  </si>
  <si>
    <t>JAVIER LOPEZ RUEDA</t>
  </si>
  <si>
    <t>7972</t>
  </si>
  <si>
    <t>CARLOS BERDIE BURNIOL</t>
  </si>
  <si>
    <t>NURIA AVILES ADAN</t>
  </si>
  <si>
    <t>DANIEL ESCORIHUELA GARCIA</t>
  </si>
  <si>
    <t>JAVIER OJEDA GARCIA</t>
  </si>
  <si>
    <t>SERGIO VELASCO GARCIA</t>
  </si>
  <si>
    <t>ALBERT PELEGRIN MUÑOZ</t>
  </si>
  <si>
    <t>MARC SEUBA PABLO</t>
  </si>
  <si>
    <t>FRANCISCO MIGUEL PEREZ SOBRINO</t>
  </si>
  <si>
    <t>SERGI RAMIREZ AVILA</t>
  </si>
  <si>
    <t>DANIEL SALGADO MORENO</t>
  </si>
  <si>
    <t>ORIOL VIGIL CEMELI</t>
  </si>
  <si>
    <t>OSCAR BARREIRO BAREA</t>
  </si>
  <si>
    <t>12</t>
  </si>
  <si>
    <t>LUIS VALLET TOFIÑO</t>
  </si>
  <si>
    <t>ESTER FERNANDEZ DOMINGUEZ</t>
  </si>
  <si>
    <t>ROSENDO ANTUNEZ FLORES</t>
  </si>
  <si>
    <t>DANIEL MORAL BORRAS</t>
  </si>
  <si>
    <t>LAURA CASTILLO ROLDAN</t>
  </si>
  <si>
    <t>RAMON MIRO CARAZO</t>
  </si>
  <si>
    <t>DAVID MARQUES PEÑA</t>
  </si>
  <si>
    <t>SERGIO PULINO</t>
  </si>
  <si>
    <t>MAURICIO ANDRES ULLA</t>
  </si>
  <si>
    <t>JORDI PEREZ JIMENEZ</t>
  </si>
  <si>
    <t>13112</t>
  </si>
  <si>
    <t>DIANGELO GOMES DOS SANTOS</t>
  </si>
  <si>
    <t>MANUEL GOMEZ GONZALEZ</t>
  </si>
  <si>
    <t>JOSE ANTONIO RAMOS SANTOS</t>
  </si>
  <si>
    <t>PURIFICACION TORRES CASTILLO</t>
  </si>
  <si>
    <t>JANILL DE LA CRUZ ROMERO</t>
  </si>
  <si>
    <t>MARCOS FERNANDEZ MARTINEZ</t>
  </si>
  <si>
    <t>MANUEL COSENZA MARTINEZ</t>
  </si>
  <si>
    <t>1526</t>
  </si>
  <si>
    <t>DELFIN CABALLERO ROMERO</t>
  </si>
  <si>
    <t>MANUEL FERNANDEZ ANIORTE</t>
  </si>
  <si>
    <t>ANTONIO FRANCO SANTIAGO</t>
  </si>
  <si>
    <t>XAVIER FALLADA GOMEZ</t>
  </si>
  <si>
    <t>JOSEP MARIA PUJOL PAMIES</t>
  </si>
  <si>
    <t>DANIEL PINELL TORRAS</t>
  </si>
  <si>
    <t>JENNIFER PEREZ QUILEZ</t>
  </si>
  <si>
    <t>HECTOR FERRER DELGADO</t>
  </si>
  <si>
    <t>JORDI FARRAGUT FELIU</t>
  </si>
  <si>
    <t>ORIOL ARTIGUES GIRALT</t>
  </si>
  <si>
    <t>JOAN SANCHEZ GIMENEZ</t>
  </si>
  <si>
    <t>IVAN GONZALEZ ORZAEZ</t>
  </si>
  <si>
    <t>2421</t>
  </si>
  <si>
    <t>JOSE MANUEL RODRIGUEZ PEREZ</t>
  </si>
  <si>
    <t>JORDI PAPASSEIT PAGES</t>
  </si>
  <si>
    <t>FRANCISCO JAVIER RODRIGUEZ DEL MORAL</t>
  </si>
  <si>
    <t>EDUARDO SANCHEZ FERNANDEZ</t>
  </si>
  <si>
    <t>ANDREA GONZALEZ GIMENEZ</t>
  </si>
  <si>
    <t>ALBERT LLOVERAS CAMPOS</t>
  </si>
  <si>
    <t>PEDRO VISIEDO CORVILLO</t>
  </si>
  <si>
    <t>ALEX AZUAZA MARTINEZ</t>
  </si>
  <si>
    <t>OSCAR MUÑOZ VEGA</t>
  </si>
  <si>
    <t>25060</t>
  </si>
  <si>
    <t>MARC CULUBRET SOLER</t>
  </si>
  <si>
    <t>MARCO ANTONIO GONZALEZ ESQUINA</t>
  </si>
  <si>
    <t>JOSE JURADO CABALLERO</t>
  </si>
  <si>
    <t>ANTONI DELGADO MORATA</t>
  </si>
  <si>
    <t>ESTELA PASCUAL CHAMIZO</t>
  </si>
  <si>
    <t>CARLOS BENET CAPOTE</t>
  </si>
  <si>
    <t>JORGE GRAU RIVERA</t>
  </si>
  <si>
    <t>POL RIBE CANALDA</t>
  </si>
  <si>
    <t>ROSANDY ELENA JIMENEZ MORENO</t>
  </si>
  <si>
    <t>HECTOR FERRER ROMAN</t>
  </si>
  <si>
    <t>2685</t>
  </si>
  <si>
    <t>MANUEL ANTONIO FERREIRO SANTOS</t>
  </si>
  <si>
    <t>JORGE GARCIA SENA</t>
  </si>
  <si>
    <t>ANA BELEN FERMIN GONZALEZ</t>
  </si>
  <si>
    <t>FERRAN SUAU GONZALEZ</t>
  </si>
  <si>
    <t>XAVIER VALLS PAGES</t>
  </si>
  <si>
    <t>JOSE MARIA CABALLERO MONEREO</t>
  </si>
  <si>
    <t>SERGI ROMEO GALI</t>
  </si>
  <si>
    <t>DANIELA MASSIANI CORDIDO</t>
  </si>
  <si>
    <t>MARC GUTIERREZ MORANTE</t>
  </si>
  <si>
    <t>30342</t>
  </si>
  <si>
    <t>OSCAR RAMOS CABALLERO</t>
  </si>
  <si>
    <t>JAIME RAMON BURGUES IGLESIAS</t>
  </si>
  <si>
    <t>JUAN SENTIS GRIFOLL</t>
  </si>
  <si>
    <t>SAMUEL CENTENO MACEDO</t>
  </si>
  <si>
    <t>ALBERTO RUIZ GARCIA</t>
  </si>
  <si>
    <t>ANA DEL BUEY AGUILA</t>
  </si>
  <si>
    <t>PAU MUÑOZ SOLER</t>
  </si>
  <si>
    <t>ALBA LARIOS MAGAZ</t>
  </si>
  <si>
    <t>MARC XAVIER CAMARASA SANCHEZ</t>
  </si>
  <si>
    <t>4352</t>
  </si>
  <si>
    <t>CARLES MATUTE SERRANO</t>
  </si>
  <si>
    <t>FEDERICO NASARRE PLANILLO</t>
  </si>
  <si>
    <t>RUBEN LOPEZ VIDAL</t>
  </si>
  <si>
    <t>RAMON NOT VILAFRANCA</t>
  </si>
  <si>
    <t>JOSE SANCHEZ SABIO</t>
  </si>
  <si>
    <t>JAIME MARTI FORTEA</t>
  </si>
  <si>
    <t>JOSEP PINTO MIRO</t>
  </si>
  <si>
    <t>JUAN BEDMAR LOZANO</t>
  </si>
  <si>
    <t>DAVID VAZQUEZ ROCA</t>
  </si>
  <si>
    <t>ALICIA RICO MURCIA</t>
  </si>
  <si>
    <t>ANDRES SERRANO OCAÑA</t>
  </si>
  <si>
    <t>5014</t>
  </si>
  <si>
    <t>ALEJANDRO OMAR ULLA</t>
  </si>
  <si>
    <t>MARIA NIEVES SEGU RODRIGUEZ</t>
  </si>
  <si>
    <t>MIGUEL COLOMO IGUAL</t>
  </si>
  <si>
    <t>CRISTINA ALONSO GRANADOS</t>
  </si>
  <si>
    <t>ANDRES VERGARA GARCIA</t>
  </si>
  <si>
    <t>JOSE FRANCISCO LAMAS RODRIGUEZ</t>
  </si>
  <si>
    <t>ALEX RODRIGUEZ SABARIEGO</t>
  </si>
  <si>
    <t>CARLES VIDAL IZQUIERDO</t>
  </si>
  <si>
    <t>CARLOS VILLENA DIAZ</t>
  </si>
  <si>
    <t>526</t>
  </si>
  <si>
    <t>JESUS FERNANDO DOMINGUEZ IGLESIAS</t>
  </si>
  <si>
    <t>JOEL AGUILA GODIA</t>
  </si>
  <si>
    <t>JOSE LUIS GARCIA CAMPILLO</t>
  </si>
  <si>
    <t>MOISES CLOSA SALINAS</t>
  </si>
  <si>
    <t>ENRIQUETA JUSMET PIEDRA</t>
  </si>
  <si>
    <t>ALEIX PALAZON GONZALEZ</t>
  </si>
  <si>
    <t>MANEL PALLEJA JIMENEZ</t>
  </si>
  <si>
    <t>SERGI LLAURADO JIMENEZ</t>
  </si>
  <si>
    <t>MARIA MOLINA CABEZAS</t>
  </si>
  <si>
    <t>OUSSAMA FERHANE HANOUF</t>
  </si>
  <si>
    <t>52813</t>
  </si>
  <si>
    <t>RAMON VILALTA ALTES</t>
  </si>
  <si>
    <t>ANTONIO RODRIGUEZ SILVA</t>
  </si>
  <si>
    <t>FERNANDO GOMEZ GUIJARRO</t>
  </si>
  <si>
    <t>OSCAR PEREZ ESPINOSA</t>
  </si>
  <si>
    <t>JESUS DANIEL FIESTRAS MEDINA</t>
  </si>
  <si>
    <t>JOSE ANTONIO YELAMOS PINTO</t>
  </si>
  <si>
    <t>ALEJANDRO SANCHEZ REBULL</t>
  </si>
  <si>
    <t>DAVID BALAGUE RAMIRO</t>
  </si>
  <si>
    <t>MARC BARTUMEUS</t>
  </si>
  <si>
    <t>AFRICA SEGURA RAMOS</t>
  </si>
  <si>
    <t>ALEJANDRO MOLERO BERNALDEZ</t>
  </si>
  <si>
    <t>545</t>
  </si>
  <si>
    <t>VICTOR JIMENEZ DA RIVA</t>
  </si>
  <si>
    <t>YOLANDA CAÑETE ALMANSA</t>
  </si>
  <si>
    <t>FRANCISCO JOSE HERRERA LUQUE</t>
  </si>
  <si>
    <t>ROSARIO MARTIN FERNANDEZ</t>
  </si>
  <si>
    <t>DAVID LOPEZ ORTEGA</t>
  </si>
  <si>
    <t>HELIO AGUSTIN FERRARI</t>
  </si>
  <si>
    <t>CAROLINA MARCOS SANCHEZ</t>
  </si>
  <si>
    <t>MARC PEDRAGOSA MARIN</t>
  </si>
  <si>
    <t>KARIM FAHDI</t>
  </si>
  <si>
    <t>CARLOS VALLET ALLANDE</t>
  </si>
  <si>
    <t>6</t>
  </si>
  <si>
    <t>SERGIO MARTIN CAMERO</t>
  </si>
  <si>
    <t>RAMON LOPEZ BLANCO</t>
  </si>
  <si>
    <t>ANTONIO HERNANDEZ AGUILA</t>
  </si>
  <si>
    <t>CESAR AUGUSTO AGUDO EXPOSITO</t>
  </si>
  <si>
    <t>FRANCISCO VIDAL MONTALT</t>
  </si>
  <si>
    <t>FRANCISCO PAMIES SOTERAS</t>
  </si>
  <si>
    <t>HECTOR LUIS GARCIA LEONARDI</t>
  </si>
  <si>
    <t>ADRIAN YAÑEZ ARAYA</t>
  </si>
  <si>
    <t>ARNAU LOZANO CANO</t>
  </si>
  <si>
    <t>XAVIER RODRIGUEZ MARTINEZ</t>
  </si>
  <si>
    <t>7131</t>
  </si>
  <si>
    <t>ALEJO DIAZ LEDESMA</t>
  </si>
  <si>
    <t>JUAN LLOP JIMENEZ</t>
  </si>
  <si>
    <t>ALBERTO ALVAREZ CARBALLO</t>
  </si>
  <si>
    <t>FRANCISCO IGLESIAS LOPEZ</t>
  </si>
  <si>
    <t>ISMAEL COSTARROSA DELGADO</t>
  </si>
  <si>
    <t>CARLOS SANCHEZ JUAN</t>
  </si>
  <si>
    <t>JUAN JOSE SANCHEZ GARRIDO</t>
  </si>
  <si>
    <t>ALBERT MIQUEL FERNANDEZ</t>
  </si>
  <si>
    <t>MONICA MARTINEZ MORON</t>
  </si>
  <si>
    <t>PERE PAHISSA SIMARRO</t>
  </si>
  <si>
    <t>LIDIA MAS ROMERO</t>
  </si>
  <si>
    <t>DANIEL BAULIAS VICHO</t>
  </si>
  <si>
    <t>ERIC GONZALEZ GUTIERREZ</t>
  </si>
  <si>
    <t>10515</t>
  </si>
  <si>
    <t>JORGE MIRALLES MANZANERA</t>
  </si>
  <si>
    <t>NESTOR FUENTES SANCHEZ</t>
  </si>
  <si>
    <t>LEOPOLDO MARTINEZ ABAD</t>
  </si>
  <si>
    <t>RAFAEL TUDELA GUERRERO</t>
  </si>
  <si>
    <t>MARCOS TUDELA GUERRERO</t>
  </si>
  <si>
    <t>DOMINGO MARTINEZ MARTINEZ</t>
  </si>
  <si>
    <t>JOSE MANUEL DOMINGUEZ CERVERA</t>
  </si>
  <si>
    <t>ALEJANDRO GARCIA ABARCA</t>
  </si>
  <si>
    <t>MANUEL GINES VALDES NAVARRO</t>
  </si>
  <si>
    <t>RAMON BAILACH CRUZ</t>
  </si>
  <si>
    <t>1576</t>
  </si>
  <si>
    <t>FRANCISCO JOSE TORRES MOLINA</t>
  </si>
  <si>
    <t>MARIA CRUZ ARCE CUARTERO</t>
  </si>
  <si>
    <t>PEDRO JESUS MURCIANO BRIONES</t>
  </si>
  <si>
    <t>JOSE ANTONIO COPOVI BATALLER</t>
  </si>
  <si>
    <t>JOSE FELIX GUIJARRO DOMINGUEZ</t>
  </si>
  <si>
    <t>VICENTE CEBRIA ALBORCH</t>
  </si>
  <si>
    <t>JULIO CARBONELL GIMENEZ</t>
  </si>
  <si>
    <t>DANIEL RODRIGUEZ RUEDAS</t>
  </si>
  <si>
    <t>JOSE MIGUEL PASTOR AZORIN</t>
  </si>
  <si>
    <t>ROSA CASTELLO MANZANO</t>
  </si>
  <si>
    <t>OSCAR FRANCISCO LLEDO PENALVA</t>
  </si>
  <si>
    <t>MARCOS MARTINEZ IZQUIERDO</t>
  </si>
  <si>
    <t>PEDRO PABLO SAIZ ESTEVE</t>
  </si>
  <si>
    <t>JUAN CARLOS GARCIA JEREZ</t>
  </si>
  <si>
    <t>1578</t>
  </si>
  <si>
    <t>JUAN MIGUEL BAQUERO RAMOS</t>
  </si>
  <si>
    <t>JOSE CARLOS SOLER ROMERO</t>
  </si>
  <si>
    <t>CARLOS GREGORI CARBO</t>
  </si>
  <si>
    <t>ANTONIO RAMOS DIAZ</t>
  </si>
  <si>
    <t>JOSE DANIEL MACHON ASENCIO</t>
  </si>
  <si>
    <t>JOSE JAIME SOLER SEVILA</t>
  </si>
  <si>
    <t>JOSE MARIA VEGARA VIZCAINO</t>
  </si>
  <si>
    <t>PEPE JUAN RUIZ</t>
  </si>
  <si>
    <t>LIDIA MONTAGUT RUBIO</t>
  </si>
  <si>
    <t>DAMIAN VERA ABAJO</t>
  </si>
  <si>
    <t>JUAN ANTONIO QUINTERO SANCHEZ</t>
  </si>
  <si>
    <t>AXEL REIG  BECERRA</t>
  </si>
  <si>
    <t>251</t>
  </si>
  <si>
    <t>ANTONIO VERDEJO ROMERO</t>
  </si>
  <si>
    <t>SERGI SIFRES BENAVENT</t>
  </si>
  <si>
    <t>MARIA LUZ USAGRE PONS</t>
  </si>
  <si>
    <t>ALBERTO FERRER HERNANDIZ</t>
  </si>
  <si>
    <t>ANDREY SASHCHUK</t>
  </si>
  <si>
    <t>JOSE SANTAPAU RODRIGUEZ</t>
  </si>
  <si>
    <t>ESTEBAN GABRIEL PITTALUGA RUBIRA</t>
  </si>
  <si>
    <t>SERGIO GOMEZ GIL</t>
  </si>
  <si>
    <t>CRISTOBAL DANIEL REGAL FAJARDO</t>
  </si>
  <si>
    <t>SANTIAGO SAMPEDRO ALMIÑANA</t>
  </si>
  <si>
    <t>JESUS BLANCO GONZALEZ</t>
  </si>
  <si>
    <t>2565</t>
  </si>
  <si>
    <t>JOSE ANTONIO CAMBRA SANCHO</t>
  </si>
  <si>
    <t>SANTIAGO PEREA LOPEZ</t>
  </si>
  <si>
    <t>JOSE MIGUEL MARTINEZ RODRIGUEZ</t>
  </si>
  <si>
    <t>VICENTE PERIS HURTADO</t>
  </si>
  <si>
    <t>JESUS PEREZ CERDAN</t>
  </si>
  <si>
    <t>RICARDO QUIRANT CASCALES</t>
  </si>
  <si>
    <t>LEOPOLDO ANTONIO GUILLEN MOLINA</t>
  </si>
  <si>
    <t>MARC COLOMER GIMENO</t>
  </si>
  <si>
    <t>JUAN IGNACIO TORRO ESTRADA</t>
  </si>
  <si>
    <t>CRISTIAN GARCIA RIVERA</t>
  </si>
  <si>
    <t>306</t>
  </si>
  <si>
    <t>ALEXANDRO MARRAHI ANDERSEN</t>
  </si>
  <si>
    <t>ANTONIO MARTINEZ NUÑEZ</t>
  </si>
  <si>
    <t>JOSE MANUEL POCOVI ESCAMILLA</t>
  </si>
  <si>
    <t>VICTOR RUIZ MANDINGORRA</t>
  </si>
  <si>
    <t>JOSE JUAN SANCHEZ NAVARRO</t>
  </si>
  <si>
    <t>NICOLE VALERIA TILVE JARAMILLO</t>
  </si>
  <si>
    <t>ALEJANDRO JUAN GARCIA GARRIDO</t>
  </si>
  <si>
    <t>JOSE NUÑEZ MOLINA</t>
  </si>
  <si>
    <t>JONATHAN CUTILLAS CUTILLAS</t>
  </si>
  <si>
    <t>LUIS MIGUEL LANDIVAR LOPEZ</t>
  </si>
  <si>
    <t>52087</t>
  </si>
  <si>
    <t>FRANCISCO PARDO VALLE</t>
  </si>
  <si>
    <t>MARIA AMPARO MIRALLES BELDA</t>
  </si>
  <si>
    <t>ISMAEL DIAZ LOPEZ</t>
  </si>
  <si>
    <t>JOSE NUÑEZ GARCIA</t>
  </si>
  <si>
    <t>JUAN NAVARRO MURGUI</t>
  </si>
  <si>
    <t>DOMINGO AGUADO DOMINGUEZ</t>
  </si>
  <si>
    <t>ROSA ANA BAYDAL MUÑOZ</t>
  </si>
  <si>
    <t>VICTOR CRUZ PEREZ</t>
  </si>
  <si>
    <t>JOSE ALBERTO RAMIREZ VILLA</t>
  </si>
  <si>
    <t>DAVID MARTINEZ ALCARAZ</t>
  </si>
  <si>
    <t>JOSEP MARTINEZ FAUS</t>
  </si>
  <si>
    <t>PATRICIA LIZON LOPEZ</t>
  </si>
  <si>
    <t>RUBEN COLOMER RICO</t>
  </si>
  <si>
    <t>571</t>
  </si>
  <si>
    <t>JESUS NAVA CASTILLO</t>
  </si>
  <si>
    <t>JOSE VICENTE EUGENIO GOMIS</t>
  </si>
  <si>
    <t>JOSE LUIS MIRALLES PASTOR</t>
  </si>
  <si>
    <t>MANUEL ESCAMILLA GILAR</t>
  </si>
  <si>
    <t>ENRIQUE ROMA PINILLOS</t>
  </si>
  <si>
    <t>IVAN JESUS GARCIA FLOR</t>
  </si>
  <si>
    <t>RAMON FERNANDEZ MUÑOZ</t>
  </si>
  <si>
    <t>RAMON ALCAIDE ACOSTA</t>
  </si>
  <si>
    <t>LARA AITANA REIG MARTINEZ</t>
  </si>
  <si>
    <t>EDUARDO FAYOS MORATAL</t>
  </si>
  <si>
    <t>CLAUDIA NAVARRO SELLES</t>
  </si>
  <si>
    <t>572</t>
  </si>
  <si>
    <t>ANTONIO VICENTE PAYA REIG</t>
  </si>
  <si>
    <t>GABRIEL TILVE BALAGUER</t>
  </si>
  <si>
    <t>GASPAR SANCHEZ PARDO</t>
  </si>
  <si>
    <t>CHRISTIAN DAVID GOUVEIA PIEDRAHITA</t>
  </si>
  <si>
    <t>JOAQUIN JOSE GARCIA ALDEGUER</t>
  </si>
  <si>
    <t>ALFONSO SERRANO MUÑOZ</t>
  </si>
  <si>
    <t>ROBERTO ESCLAPEZ MAÑUZ</t>
  </si>
  <si>
    <t>ALVARO GUZMAN JAEN</t>
  </si>
  <si>
    <t>ANTONIO ROMERO SENDRA</t>
  </si>
  <si>
    <t>MIGUEL ANGEL GILABERT RAMON</t>
  </si>
  <si>
    <t>5757</t>
  </si>
  <si>
    <t>JOSE MANUEL TARAZON MUÑOZ</t>
  </si>
  <si>
    <t>PEDRO JOSE ARANDA BAQUEDANO</t>
  </si>
  <si>
    <t>SEBASTIAN CUEVA QUESADA</t>
  </si>
  <si>
    <t>BERNABE PEREZ GUILLEN</t>
  </si>
  <si>
    <t>SERGIO SAFONT ESCRIG</t>
  </si>
  <si>
    <t>FRANCISCO DAVID MARTINEZ SANTOS</t>
  </si>
  <si>
    <t>FRANCISCO ESTEBAN VELEZ SANCHEZ</t>
  </si>
  <si>
    <t>SERGIO PEREZ CHINCHILLA</t>
  </si>
  <si>
    <t>MANUEL RAMOS LORENZO</t>
  </si>
  <si>
    <t>DAVID VEGA MARTINEZ</t>
  </si>
  <si>
    <t>6558</t>
  </si>
  <si>
    <t>MARIO LOPEZ REBOLLO</t>
  </si>
  <si>
    <t>CLEMENTE GARCIA DURAN</t>
  </si>
  <si>
    <t>OTILIA PINEDA OCAMPO</t>
  </si>
  <si>
    <t>JOSE LUIS LOPEZ UROSA</t>
  </si>
  <si>
    <t>JORGE ALCACER BELLES</t>
  </si>
  <si>
    <t>CAROLINA TRANCHE GONZALEZ</t>
  </si>
  <si>
    <t>MARILIA VALERO MORALES</t>
  </si>
  <si>
    <t>ANA MARIA BIANCA GRECU</t>
  </si>
  <si>
    <t>EMILIA LOPEZ MARTOS</t>
  </si>
  <si>
    <t>DANIEL ANTONIO MARTINEZ FERNANDEZ</t>
  </si>
  <si>
    <t>RAUL GODOY GARCIA</t>
  </si>
  <si>
    <t>RAQUEL RAMAL IRUELA</t>
  </si>
  <si>
    <t>NICOLETA OANA CIMPEAN</t>
  </si>
  <si>
    <t>677</t>
  </si>
  <si>
    <t>JAVIER MIRANDA BALBASTRE</t>
  </si>
  <si>
    <t>ROBERT JUAN ESCRIG</t>
  </si>
  <si>
    <t>ANDRES MARQUEZ GARCIA</t>
  </si>
  <si>
    <t>IVAN POCOVI ESCAMILLA</t>
  </si>
  <si>
    <t>JOSE MARIA TENA IBAÑEZ</t>
  </si>
  <si>
    <t>VICENTE VIDAL SANZ</t>
  </si>
  <si>
    <t>RUBEN GARCIA GARCIA</t>
  </si>
  <si>
    <t>VANESA NUBLA RICO</t>
  </si>
  <si>
    <t>ANDRES LLAMAS MARUGAN</t>
  </si>
  <si>
    <t>ALBERTO MONFORT BERENGUER</t>
  </si>
  <si>
    <t>ADRIAN REQUENA BRIONES</t>
  </si>
  <si>
    <t>7262</t>
  </si>
  <si>
    <t>SALVADOR RUIZ GODOY</t>
  </si>
  <si>
    <t>MIGUEL ANGEL ESCRIG MILLAN</t>
  </si>
  <si>
    <t>FRANCISCO JOSE RAFFI FERRANDIS</t>
  </si>
  <si>
    <t>JOSE JUAN ALCAÑIZ JIMENEZ</t>
  </si>
  <si>
    <t>JAVIER MARTINEZ ALBARRACIN</t>
  </si>
  <si>
    <t>RODRIGO SANCHEZ SERRANO</t>
  </si>
  <si>
    <t>ANDREA BERMUDO MONFORT</t>
  </si>
  <si>
    <t>JOSE MIR GOMEZ</t>
  </si>
  <si>
    <t>ELENA APARICI ROSELL</t>
  </si>
  <si>
    <t>7859</t>
  </si>
  <si>
    <t>JOSE ALBERTO GOMIS RAMIREZ</t>
  </si>
  <si>
    <t>ADRIAN GONZALEZ-MOHINO ZARD</t>
  </si>
  <si>
    <t>ANDRES CAPILLA NUÑEZ</t>
  </si>
  <si>
    <t>VICTOR FURIO BARRACHINA</t>
  </si>
  <si>
    <t>JOSE VICENTE LOPEZ BLAZQUEZ</t>
  </si>
  <si>
    <t>ANA ZARAGOZA ANTON</t>
  </si>
  <si>
    <t>SERGIO JAVIER DE GRACIA MUÑOZ</t>
  </si>
  <si>
    <t>JOSE ANTONIO BAENA PEREZ</t>
  </si>
  <si>
    <t>HECTOR BADENES HERRERO</t>
  </si>
  <si>
    <t>NADIA DURAN NAVAJAS</t>
  </si>
  <si>
    <t>BELEN CAPILLA NUÑEZ</t>
  </si>
  <si>
    <t>ELENA JIGAU</t>
  </si>
  <si>
    <t>10052</t>
  </si>
  <si>
    <t>JAVIER VILLARRUBIA MARCHAN</t>
  </si>
  <si>
    <t>JESUS PEREZ CONEJERO</t>
  </si>
  <si>
    <t>RAUL MARTIN SANCHEZ</t>
  </si>
  <si>
    <t>AGUSTIN ALISES LOPEZ</t>
  </si>
  <si>
    <t>CANDIDO SALVATIERRA MORENO</t>
  </si>
  <si>
    <t>DANIEL TOLEDANO MARTINEZ</t>
  </si>
  <si>
    <t>ANA MOTA ESQUINAS</t>
  </si>
  <si>
    <t>LUCIA MURCIA AREVALO</t>
  </si>
  <si>
    <t>MARIO ESTEBAN RODRIGUEZ</t>
  </si>
  <si>
    <t>ESTHER TORREJON ROMERO</t>
  </si>
  <si>
    <t>JAVIER GARCIA SANCHEZ</t>
  </si>
  <si>
    <t>1287</t>
  </si>
  <si>
    <t>JUAN CARLOS ROMOJARO SAEZ</t>
  </si>
  <si>
    <t>FERNANDO CARVAJAL VERA</t>
  </si>
  <si>
    <t>JESUS GALVEZ MORALES</t>
  </si>
  <si>
    <t>SUSANA CABRERA BOLAÑOS</t>
  </si>
  <si>
    <t>JOSE LUIS BURGOS POLO</t>
  </si>
  <si>
    <t>JOSE CARLOS BERNAL CHANCLON</t>
  </si>
  <si>
    <t>DAVID MARISCAL MARTIN</t>
  </si>
  <si>
    <t>FRANCISCO JAVIER BORNEZ ILLESCAS</t>
  </si>
  <si>
    <t>LUIS VILLARRUBIA MARTIN</t>
  </si>
  <si>
    <t>CARLOS PALOMINO ALVAREZ</t>
  </si>
  <si>
    <t>DAVID JAVIER SERRANO RODRIGO</t>
  </si>
  <si>
    <t>RAUL DAZA ORDOÑEZ</t>
  </si>
  <si>
    <t>1691</t>
  </si>
  <si>
    <t>ANDRES JULIAN GARCIA SANCHEZ</t>
  </si>
  <si>
    <t>VICENTE CALVO TOLDOS</t>
  </si>
  <si>
    <t>CASTO DAVID GARCIA GARCIA</t>
  </si>
  <si>
    <t>JOSE MANUEL CAÑAS BARROSO</t>
  </si>
  <si>
    <t>JUAN MANUEL GALAN NAVARRO</t>
  </si>
  <si>
    <t>FELIPE TORRES SANCHEZ</t>
  </si>
  <si>
    <t>ANTONIO RODRIGUEZ VIVAS</t>
  </si>
  <si>
    <t>LUIS MIGUEL JORDAN GONZALEZ</t>
  </si>
  <si>
    <t>RAUL VALENZUELA SANCHEZ</t>
  </si>
  <si>
    <t>DAVID RUIZ LOPEZ</t>
  </si>
  <si>
    <t>JOSE JAVIER DIAZ MANZANERO</t>
  </si>
  <si>
    <t>JAVIER MOLINA DIAZ</t>
  </si>
  <si>
    <t>193</t>
  </si>
  <si>
    <t>JOAQUIN GONZALEZ VENEGAS</t>
  </si>
  <si>
    <t>FRANCISCO JAVIER CARVAJAL VERA</t>
  </si>
  <si>
    <t>ANTONIO BORRERO BARRERO</t>
  </si>
  <si>
    <t>RAFAEL ARNO CHAPARRO MULLER</t>
  </si>
  <si>
    <t>OSCAR RODRIGUEZ SANCHEZ</t>
  </si>
  <si>
    <t>FRANCISCO JOSE BENITEZ MEDRANO</t>
  </si>
  <si>
    <t>MIGUEL ALBERTO PINEDAS REJAS</t>
  </si>
  <si>
    <t>ALBERTO GONZALEZ COLCHON</t>
  </si>
  <si>
    <t>ANTONIO TIENZA PINTO</t>
  </si>
  <si>
    <t>PEDRO MANUEL BLAZQUEZ ZORZANO</t>
  </si>
  <si>
    <t>ALVARO DIAZ NOGALES</t>
  </si>
  <si>
    <t>MARIO CARRASCO TEJEDA</t>
  </si>
  <si>
    <t>29186</t>
  </si>
  <si>
    <t>ROBERTO CARLOS GARRIDO DIAZ</t>
  </si>
  <si>
    <t>JESUS CORTES CUCHILLERO</t>
  </si>
  <si>
    <t>JUAN JOSE DIAZ PARREÑO TORRES</t>
  </si>
  <si>
    <t>ALVARO LIVIANO SERRANO</t>
  </si>
  <si>
    <t>AGUSTIN PIEDRABUENA PIEDRABU</t>
  </si>
  <si>
    <t>ALEJANDRO GUZMAN MEJIA</t>
  </si>
  <si>
    <t>JOSE MANUEL CORTES CUCHILLERO</t>
  </si>
  <si>
    <t>MATIAS MIGUEL REINA</t>
  </si>
  <si>
    <t>VICENTE CARLOS SANCHEZ CASARES</t>
  </si>
  <si>
    <t>NATAN PEREZ PEREZ</t>
  </si>
  <si>
    <t>CARLOS JIMENEZ RODRIGUEZ</t>
  </si>
  <si>
    <t>MARCOS CRESPO GARCIA-CALDERON</t>
  </si>
  <si>
    <t>4118</t>
  </si>
  <si>
    <t>JOSE MANUEL LAVADO RIVERO</t>
  </si>
  <si>
    <t>MARCO ANTONIO SERRANO CHACON</t>
  </si>
  <si>
    <t>ANTONIO PULIDO BEJARANO</t>
  </si>
  <si>
    <t>JAVIER MELCHOR MORENO</t>
  </si>
  <si>
    <t>DANIEL PASCUAL GRANADO</t>
  </si>
  <si>
    <t>FRANCISCO JAVIER LOPEZ CORBACHO</t>
  </si>
  <si>
    <t>FLORENTINO SANCHEZ OLIVERO</t>
  </si>
  <si>
    <t>ANGEL LUIS GARCIA MATEOS</t>
  </si>
  <si>
    <t>RUBEN ROJA ALVAREZ</t>
  </si>
  <si>
    <t>JULIO RODRIGUEZ BLANCO</t>
  </si>
  <si>
    <t>JOSE MANUEL SANCHEZ GALLEGO</t>
  </si>
  <si>
    <t>JOSE ALBERTO RIVERA MORENO</t>
  </si>
  <si>
    <t>RUBEN ALVAREZ REBOLLEDO</t>
  </si>
  <si>
    <t>50214</t>
  </si>
  <si>
    <t>JOSE ANTONIO FERNANDEZ DEL MORAL OVIEDO</t>
  </si>
  <si>
    <t>FERNANDO GALVEZ GARCIA</t>
  </si>
  <si>
    <t>ANTONIO JOSE SANROMAN MERINO</t>
  </si>
  <si>
    <t>ANGEL FRANCISCO LORENTE GOMEZ</t>
  </si>
  <si>
    <t>DESIRE HIGUERA SANCHEZ</t>
  </si>
  <si>
    <t>RODRIGO DANIEL LEON PALACIO</t>
  </si>
  <si>
    <t>JORGE CELIS CUENDA</t>
  </si>
  <si>
    <t>MONICA BRAVO BUENDIA</t>
  </si>
  <si>
    <t>RAFAEL REY APARICIO</t>
  </si>
  <si>
    <t>ANDRES GALAN LEON</t>
  </si>
  <si>
    <t>DANIEL CRUZ ROJAS</t>
  </si>
  <si>
    <t>52166</t>
  </si>
  <si>
    <t>MANUEL FERNANDEZ VERA</t>
  </si>
  <si>
    <t>JESUS LAVADO RIVERO</t>
  </si>
  <si>
    <t>ANGEL LUIS MELCHOR GIL</t>
  </si>
  <si>
    <t>FRANCISCO MATEOS JUAREZ</t>
  </si>
  <si>
    <t>PEDRO CHAMIZO TAPIA</t>
  </si>
  <si>
    <t>ANTONIO BRAVO GONZALEZ</t>
  </si>
  <si>
    <t>MAREK GREFLING</t>
  </si>
  <si>
    <t>SILVIA MARTINEZ LARA</t>
  </si>
  <si>
    <t>IVAN TORRES GRANDE</t>
  </si>
  <si>
    <t>690</t>
  </si>
  <si>
    <t>IVAN GONZALEZ NARANJO</t>
  </si>
  <si>
    <t>JAVIER CARPINTERO ARROYO</t>
  </si>
  <si>
    <t>ANTONIO BRAVO JOSE</t>
  </si>
  <si>
    <t>GUSTAVO HERNANDEZ MIRANDA</t>
  </si>
  <si>
    <t>MANUEL ANTONIO ESPEJO DURAN</t>
  </si>
  <si>
    <t>MIGUEL ANGEL ROMERO CALLE</t>
  </si>
  <si>
    <t>JORGE GONZALEZ SILVA</t>
  </si>
  <si>
    <t>JAIME CARRILLO RIVERA</t>
  </si>
  <si>
    <t>FABIO MENAYO SANCHEZ</t>
  </si>
  <si>
    <t>ANGEL LUIS HORRILLO PECOS</t>
  </si>
  <si>
    <t>ABEL LOPEZ MARTIN</t>
  </si>
  <si>
    <t>JOSE MIGUEL RODRIGUEZ HURTADO</t>
  </si>
  <si>
    <t>7760</t>
  </si>
  <si>
    <t>JOSE ANTONIO CARVAJAL VERA</t>
  </si>
  <si>
    <t>FRANCISCO PEREZ FERNANDEZ</t>
  </si>
  <si>
    <t>ANTONIO CASTAÑO CRIADO</t>
  </si>
  <si>
    <t>EUGENIO JESUS IGLESIAS MARTIN</t>
  </si>
  <si>
    <t>MARIA GONZALEZ VENEGAS</t>
  </si>
  <si>
    <t>JORGE GOMEZ FERNANDEZ</t>
  </si>
  <si>
    <t>FERNANDO MEDRANO GASTELUT</t>
  </si>
  <si>
    <t>ISMAEL MARTINEZ MORENO</t>
  </si>
  <si>
    <t>CRISTINA JORDAN CORTES</t>
  </si>
  <si>
    <t>JOSE MARIA DURAN NEVADO</t>
  </si>
  <si>
    <t>MARIA GARCIA SANZ</t>
  </si>
  <si>
    <t>JUAN CARLOS HERGUIDO GOMEZ</t>
  </si>
  <si>
    <t>916</t>
  </si>
  <si>
    <t>JOSE MANUEL SAAVEDRA DE LA FUENT</t>
  </si>
  <si>
    <t>CARLOS CAÑADAS CUENCA</t>
  </si>
  <si>
    <t>JOSE ENRIQUE RODRIGUEZ PEÑA SANCH</t>
  </si>
  <si>
    <t>HECTOR GARCIA GARCIA</t>
  </si>
  <si>
    <t>MANUEL QUINTANA VAZQUEZ</t>
  </si>
  <si>
    <t>MIGUEL ANGEL GARRIDO URBAN</t>
  </si>
  <si>
    <t>MARIA DEL ROSARIO SANCHEZ DE LA BLANCA</t>
  </si>
  <si>
    <t>TOMAS FERNANDEZ MONTALBAN</t>
  </si>
  <si>
    <t>JESUS RAMON CONTRERAS MONTAÑES</t>
  </si>
  <si>
    <t>DANIEL HERNANDEZ SERRANO</t>
  </si>
  <si>
    <t>ADRIAN MOYA CANTON</t>
  </si>
  <si>
    <t>VICTOR MANUEL SOLORZANO MARTIN</t>
  </si>
  <si>
    <t>JAIRO PEREZ SUEIRO</t>
  </si>
  <si>
    <t>10093</t>
  </si>
  <si>
    <t>RAMON DEL PLIEGO MARTIN</t>
  </si>
  <si>
    <t>MONICA GARCIA MARTIN</t>
  </si>
  <si>
    <t>JULIAN PEREZ PALAZON</t>
  </si>
  <si>
    <t>ENRIQUE DE ANDRES BAUTISTA</t>
  </si>
  <si>
    <t>ALFONSO GARCIA ESPAÑA</t>
  </si>
  <si>
    <t>ALVARO HIDALGO LOPEZ</t>
  </si>
  <si>
    <t>IVAN ROMO DE ARCE FELIX</t>
  </si>
  <si>
    <t>MANUEL ROBLES LOPEZ</t>
  </si>
  <si>
    <t>FRANCISCO JAVIER BRIHUEGA SANDOVAL</t>
  </si>
  <si>
    <t>LUIS HUERTAS FREIRE</t>
  </si>
  <si>
    <t>JORGE MANUEL BUENO ALONSO</t>
  </si>
  <si>
    <t>1906</t>
  </si>
  <si>
    <t>MARCOS GRECIANO BARRIGOS</t>
  </si>
  <si>
    <t>EUGENIO GONZALEZ BERNAL</t>
  </si>
  <si>
    <t>JUAN CARLOS FERNANDEZ SANCHEZ DE</t>
  </si>
  <si>
    <t>PABLO GONZALEZ PRADA</t>
  </si>
  <si>
    <t>FERNANDO NAVARRO MARTIN</t>
  </si>
  <si>
    <t>JOSE ISAAC FERNANDEZ BERMUDEZ</t>
  </si>
  <si>
    <t>HECTOR HIGES DIAZ</t>
  </si>
  <si>
    <t>MOISES OMAR VEGA DE PAZ</t>
  </si>
  <si>
    <t>SEBASTIAN GABRIEL MIHAI</t>
  </si>
  <si>
    <t>CHRISTIAN ALONSOMARTINEZ CALLEJA</t>
  </si>
  <si>
    <t>1921</t>
  </si>
  <si>
    <t>JOSE ANTONIO PARRA ARANDA</t>
  </si>
  <si>
    <t>LUCAS JORGE NEGRETE DIAZ</t>
  </si>
  <si>
    <t>ANGEL JURADO GARCIA</t>
  </si>
  <si>
    <t>ANTONIO VILLEGAS MORENO</t>
  </si>
  <si>
    <t>MARIO MANUEL BLASCO GARCIA</t>
  </si>
  <si>
    <t>PEDRO JIMENEZ JAREÑO</t>
  </si>
  <si>
    <t>SILVIA DIAZ HIDALGO</t>
  </si>
  <si>
    <t>JESUS ROSINO MONTES</t>
  </si>
  <si>
    <t>JUAN MANUEL CRUZ CLARO</t>
  </si>
  <si>
    <t>2518</t>
  </si>
  <si>
    <t>ISABELO GARCIA MORENO</t>
  </si>
  <si>
    <t>JOSE MANUEL MARTINEZ BENITO</t>
  </si>
  <si>
    <t>JOSE IGNACIO BOÑAR SACRISTAN</t>
  </si>
  <si>
    <t>CARLOS ROCAMORA PASCUAL</t>
  </si>
  <si>
    <t>CARLOS BLAZQUEZ GARCIA</t>
  </si>
  <si>
    <t>SERGIO HERRERA ALONSO</t>
  </si>
  <si>
    <t>RUBEN AITOR COSTA TROCOLI</t>
  </si>
  <si>
    <t>FERNANDO RODRIGUEZ SANTA CATA</t>
  </si>
  <si>
    <t>MANUEL LOPEZ MOYANO</t>
  </si>
  <si>
    <t>ANGEL YEPES MONCAYO</t>
  </si>
  <si>
    <t>MIGUEL ALFARO PEREZ</t>
  </si>
  <si>
    <t>SALVADOR ALVAREZ GUIJARRO</t>
  </si>
  <si>
    <t>3179</t>
  </si>
  <si>
    <t>DIEGO CALVO GARCIA</t>
  </si>
  <si>
    <t>MIGUEL ALMONACID CAVA</t>
  </si>
  <si>
    <t>DOMINGO MENDEZ LUCAS</t>
  </si>
  <si>
    <t>ANA MARIA RINCON DEL HIERRO</t>
  </si>
  <si>
    <t>MONICA BAIDES PARTAL</t>
  </si>
  <si>
    <t>MARIA ANGELES NAVARRO JIMENEZ</t>
  </si>
  <si>
    <t>ALBERTO BAUTISTA ARIAS</t>
  </si>
  <si>
    <t>JAIME MATESANZ BARTOLOME</t>
  </si>
  <si>
    <t>3329</t>
  </si>
  <si>
    <t>IGNACIO PEREZ PALAZON</t>
  </si>
  <si>
    <t>ROBERTO UTRERO FERNANDEZ</t>
  </si>
  <si>
    <t>OSCAR MATEO SANCHEZ</t>
  </si>
  <si>
    <t>FRANCISCO PEREZ SIERRA</t>
  </si>
  <si>
    <t>IRENE CANIEGO IZQUIERDO</t>
  </si>
  <si>
    <t>DAVID VILLANUEVA DE LA RUBIA</t>
  </si>
  <si>
    <t>CARLOS RODRIGUEZ PALOMO</t>
  </si>
  <si>
    <t>DOMINGO COTO LOPEZ</t>
  </si>
  <si>
    <t>MANUEL CRUZ HERRERA</t>
  </si>
  <si>
    <t>RUBEN ROMERO DOMINGUEZ</t>
  </si>
  <si>
    <t>LEANDRO BORREGO ZARZA</t>
  </si>
  <si>
    <t>JESUS FRANCO RODRIGUEZ</t>
  </si>
  <si>
    <t>DAVID FLORIN CARRETERO</t>
  </si>
  <si>
    <t>392</t>
  </si>
  <si>
    <t>JUAN AGUDO RUIZ</t>
  </si>
  <si>
    <t>LUIS CAJA MARTINEZ</t>
  </si>
  <si>
    <t>ALBERTO CARLOS GUILLEN FERNANDEZ</t>
  </si>
  <si>
    <t>MARIA DEL MAR CALLEJA CORTES</t>
  </si>
  <si>
    <t>PEDRO LEJO VERDUGO</t>
  </si>
  <si>
    <t>JOSE MANUEL DE LA PEÑA PARRA</t>
  </si>
  <si>
    <t>MARIO PRADA LOPEZ-VILLALON</t>
  </si>
  <si>
    <t>EFREN MONTOTO BERMEJO</t>
  </si>
  <si>
    <t>OLGA MARIA MARCO GARCIA</t>
  </si>
  <si>
    <t>FERNANDO RODRIGUEZ SANTOS</t>
  </si>
  <si>
    <t>52195</t>
  </si>
  <si>
    <t>JOSE ANTONIO ROMERO GARCIA</t>
  </si>
  <si>
    <t>LUIS JAVIER ALONSO ANDUJAR</t>
  </si>
  <si>
    <t>LUIS MIGUEL MIRON ROSADO</t>
  </si>
  <si>
    <t>MARGARITA LUJAN BIBILONI</t>
  </si>
  <si>
    <t>LUIS MORATO MARTINEZ</t>
  </si>
  <si>
    <t>52330</t>
  </si>
  <si>
    <t>MANUEL VILLALON GARCIA</t>
  </si>
  <si>
    <t>JUAN FRANCISCO HUESO MATEOS</t>
  </si>
  <si>
    <t>CARLOS EUGENIO APARICIO CADENAS</t>
  </si>
  <si>
    <t>ANGEL GARCIA LOPEZ</t>
  </si>
  <si>
    <t>JESUS PASTOR TORRALBA</t>
  </si>
  <si>
    <t>DAVID SANCHEZ MARTINEZ</t>
  </si>
  <si>
    <t>JAVIER BERMEJO SANCHEZ</t>
  </si>
  <si>
    <t>CRISTIAN FERMIN ESTEBAN</t>
  </si>
  <si>
    <t>ESTHER GONZALEZ NIETO</t>
  </si>
  <si>
    <t>ALBERTO JIMENEZ GUMIEL</t>
  </si>
  <si>
    <t>ALEJANDRO CRESPO MURCIANO</t>
  </si>
  <si>
    <t>ADRIAN GOMEZ DEL TORO</t>
  </si>
  <si>
    <t>52757</t>
  </si>
  <si>
    <t>FRANCISCO JOSE MOLINA MOLINA</t>
  </si>
  <si>
    <t>ADELAIDO SANCHEZ DIAZ</t>
  </si>
  <si>
    <t>PATRICIA GARCIA AZNAR</t>
  </si>
  <si>
    <t>LUIS JESUS RIUTORT HERAS</t>
  </si>
  <si>
    <t>JOSE TORRES DURAN</t>
  </si>
  <si>
    <t>RUTH PEREZ CORTES</t>
  </si>
  <si>
    <t>ROBERTO SILVA MARTIN</t>
  </si>
  <si>
    <t>SANDRA MORAL MACIAS</t>
  </si>
  <si>
    <t>LORENZO MENCIA JIMENEZ</t>
  </si>
  <si>
    <t>LUIS MUIÑA MORATALLA</t>
  </si>
  <si>
    <t>RUBEN GARCIA LORA</t>
  </si>
  <si>
    <t>MANUEL RODRIGUEZ GONZALEZ</t>
  </si>
  <si>
    <t>6818</t>
  </si>
  <si>
    <t>FRANCISCO JAVIER PEREZ CORTES</t>
  </si>
  <si>
    <t>ALVARO HERMOSILLA RUBIO</t>
  </si>
  <si>
    <t>ALEJANDRO RUIZ BOLAÑOS</t>
  </si>
  <si>
    <t>ALEJANDRO GONZALEZ GARCIA</t>
  </si>
  <si>
    <t>ALICIA ACEDO CORTECERO</t>
  </si>
  <si>
    <t>JOSE JAVIER DIAZ GUTIERREZ</t>
  </si>
  <si>
    <t>DAVID SEGUNDO GARCIA</t>
  </si>
  <si>
    <t>FRANCISCO ROMERO HORCAJADA</t>
  </si>
  <si>
    <t>ALVARO SANCHEZ MOLINA</t>
  </si>
  <si>
    <t>ADRIAN GOMEZ JAEN</t>
  </si>
  <si>
    <t>MONICA SERRANO GOMEZ</t>
  </si>
  <si>
    <t>6861</t>
  </si>
  <si>
    <t>MANUEL HERRERA SAIZ</t>
  </si>
  <si>
    <t>PEDRO IGNACIO PEREZ GUTIERREZ</t>
  </si>
  <si>
    <t>ISABEL SEPULVEDA MARTINEZ</t>
  </si>
  <si>
    <t>JOSE RAMON ALMANSA VAQUERO</t>
  </si>
  <si>
    <t>ALBERTO LARA GONZALEZ</t>
  </si>
  <si>
    <t>MOISES CAÑETE CARRION</t>
  </si>
  <si>
    <t>JUAN CARLOS HONRADO MARTINEZ</t>
  </si>
  <si>
    <t>INMACULADA ENCABO SANCHEZ</t>
  </si>
  <si>
    <t>CRISTINA CRUZ GARCIA</t>
  </si>
  <si>
    <t>ALEJANDRO MARTINEZ CANO</t>
  </si>
  <si>
    <t>SARA CARBONERAS CORTIJO</t>
  </si>
  <si>
    <t>ALVARO CALVO JIMENEZ</t>
  </si>
  <si>
    <t>SORAYA GONZALEZ BLANCO</t>
  </si>
  <si>
    <t>9121</t>
  </si>
  <si>
    <t>FRANCISCO MARTIN TERESO ROSADO</t>
  </si>
  <si>
    <t>RAUL COMINO CANTERO</t>
  </si>
  <si>
    <t>OSCAR REY BENEYTO</t>
  </si>
  <si>
    <t>CARLOS DAVID DIAZ GUTIERREZ</t>
  </si>
  <si>
    <t>JUAN CARLOS MELCHOR PERIANES</t>
  </si>
  <si>
    <t>JESUS ANGEL GARCIA SANCHEZ</t>
  </si>
  <si>
    <t>JORGE DE ANDRES GARCIA</t>
  </si>
  <si>
    <t>JAVIER DEL POZO SANCHEZ</t>
  </si>
  <si>
    <t>MOISES MANZANO ALVAREZ</t>
  </si>
  <si>
    <t>941</t>
  </si>
  <si>
    <t>VICTORIO VALDERICEDA GARILLETE</t>
  </si>
  <si>
    <t>PEDRO LORA MORA</t>
  </si>
  <si>
    <t>MARCOS SALAMANCA SANZ</t>
  </si>
  <si>
    <t>ANTONIO FERNANDEZ MORALES</t>
  </si>
  <si>
    <t>RUBEN DOMINGO HERRERO</t>
  </si>
  <si>
    <t>CHRISTIAN MOZOS MUÑOZ</t>
  </si>
  <si>
    <t>RAFAEL TEJERO LUCAS-VAQUERO</t>
  </si>
  <si>
    <t>ALVARO RISCO LOPEZ</t>
  </si>
  <si>
    <t>ADRIAN RODRIGUEZ MUÑOZ</t>
  </si>
  <si>
    <t>CRISTIAN RODRIGUEZ GARCIA</t>
  </si>
  <si>
    <t>1458</t>
  </si>
  <si>
    <t>SERGIO CONEJO MUÑOZ</t>
  </si>
  <si>
    <t>RAFAEL IGNACIO DIAZ LOPEZ</t>
  </si>
  <si>
    <t>JOSE ANTONIO SANCHEZ SOLER</t>
  </si>
  <si>
    <t>MANUEL JUAN RODRIGUEZ LLORENTE</t>
  </si>
  <si>
    <t>ALVARO RIOS GARCIA</t>
  </si>
  <si>
    <t>JAVIER RIOS VALLEJO</t>
  </si>
  <si>
    <t>DANIEL GIL PEREZ</t>
  </si>
  <si>
    <t>ALICIA DAGANZO ENCABO</t>
  </si>
  <si>
    <t>1465</t>
  </si>
  <si>
    <t>CARLOS LOPEZ ZARAGOZA</t>
  </si>
  <si>
    <t>XABIER SANABRIA CANO</t>
  </si>
  <si>
    <t>GERARDO FERNANDEZ RUIZ</t>
  </si>
  <si>
    <t>ANDRES GALVEZ PUERTO</t>
  </si>
  <si>
    <t>FRANCISCO JAVIER OLMEDO RODRIGUEZ</t>
  </si>
  <si>
    <t>ANTONIO JOSE BAEZA RIVERA</t>
  </si>
  <si>
    <t>JOSE MARIA GOMEZ LOPEZ</t>
  </si>
  <si>
    <t>GREGORIO REY DIAZ</t>
  </si>
  <si>
    <t>MANUEL CASTRO CABELLO</t>
  </si>
  <si>
    <t>ALEJANDRO JESUS ALVAREZ ARENAS</t>
  </si>
  <si>
    <t>ANTONIO JOSE ORTIZ FERNANDEZ</t>
  </si>
  <si>
    <t>PAULA BENITEZ RUIZ DEL POZO</t>
  </si>
  <si>
    <t>FERNANDO DEL VALLE VILLALOBOS</t>
  </si>
  <si>
    <t>JOSE MANUEL ALVAREZ ROMERO</t>
  </si>
  <si>
    <t>151</t>
  </si>
  <si>
    <t>ROBERTO VERA TEIXEIRA</t>
  </si>
  <si>
    <t>MANUEL GIL LINARES</t>
  </si>
  <si>
    <t>DAVID ESPINOSA ROMERO</t>
  </si>
  <si>
    <t>IGNACIO TORCAL OLALLA</t>
  </si>
  <si>
    <t>EMILIO CABRERA VERDE</t>
  </si>
  <si>
    <t>ANTONIO JOSE BERNAL MONTERO</t>
  </si>
  <si>
    <t>1650</t>
  </si>
  <si>
    <t>ANTONIO MONDAZA CASTRO</t>
  </si>
  <si>
    <t>JOSE LUIS SALGUERO PIÑERO</t>
  </si>
  <si>
    <t>FRANCISCO DOMINGUEZ JIMENEZ</t>
  </si>
  <si>
    <t>ABRAHAM PEREZ LOPEZ</t>
  </si>
  <si>
    <t>MANUEL VALLEJO ROMERO</t>
  </si>
  <si>
    <t>JUAN LUIS ZAFRA RAIGON</t>
  </si>
  <si>
    <t>42204</t>
  </si>
  <si>
    <t>ANTONIO AGUILAR COLON</t>
  </si>
  <si>
    <t>ISIDORO RUIZ GARRIDO</t>
  </si>
  <si>
    <t>ELISABET RAMIREZ GIL</t>
  </si>
  <si>
    <t>EVELYN GOMEZ NOBLE</t>
  </si>
  <si>
    <t>CRISTINA GUERRERO TORREJON</t>
  </si>
  <si>
    <t>ANDRES DIAZ MENACHO</t>
  </si>
  <si>
    <t>ALEJANDRO PREGO QUINTERO</t>
  </si>
  <si>
    <t>JUAN JOSE VAZ GIL</t>
  </si>
  <si>
    <t>ESPERANZA PAREDES ABAD</t>
  </si>
  <si>
    <t>LORENA MUNOZ GARCIA</t>
  </si>
  <si>
    <t>5523</t>
  </si>
  <si>
    <t>RAFAEL PABLO GIL MEDRANO</t>
  </si>
  <si>
    <t>CRISTIAN RODRIGUEZ DIAZ</t>
  </si>
  <si>
    <t>JOSE MARIA OSUNA GUERRERO</t>
  </si>
  <si>
    <t>ANTONIO AMO AVALOS</t>
  </si>
  <si>
    <t>RAUL VEGA FONTANILLA</t>
  </si>
  <si>
    <t>FERNANDO JESUS PEREZ NOBLE</t>
  </si>
  <si>
    <t>FRANCISCO JOSE AMO JURADO</t>
  </si>
  <si>
    <t>FRANCISCO GALLARDO MOÑINO</t>
  </si>
  <si>
    <t>LUIS AGUADO MUÑOZ</t>
  </si>
  <si>
    <t>EVA LEON MADUEÑO</t>
  </si>
  <si>
    <t>MARCELIANO SANTANA REYES</t>
  </si>
  <si>
    <t>5587</t>
  </si>
  <si>
    <t>JUAN ANTONIO RODRIGUEZ MILLAN</t>
  </si>
  <si>
    <t>MARCOS SANCHEZ SOLER</t>
  </si>
  <si>
    <t>FRANCISCO JAVIER ARIAS SANCHEZ</t>
  </si>
  <si>
    <t>EDUARDO GUSTAVO YAGLIAN MANGARI</t>
  </si>
  <si>
    <t>JUAN ANTONIO PERIS GARCIA</t>
  </si>
  <si>
    <t>SERGIO GARCIA PEREZ</t>
  </si>
  <si>
    <t>JOAQUIN CANTERO VILLEGAS</t>
  </si>
  <si>
    <t>ALBERTO RAMOS GARCIA</t>
  </si>
  <si>
    <t>JULIO HORCAS MENDOZA</t>
  </si>
  <si>
    <t>JUAN JOSE VELEZ CANO</t>
  </si>
  <si>
    <t>AITOR JAVIER QUESADA FLORENTINO</t>
  </si>
  <si>
    <t>ANTONIO JESUS SOLIS LEON</t>
  </si>
  <si>
    <t>JESUS ABRAHAM GOMEZ VAREA</t>
  </si>
  <si>
    <t>VALERIANO RUBIO NARANJO</t>
  </si>
  <si>
    <t>DAVID PRIEGO ESPEJO</t>
  </si>
  <si>
    <t>640</t>
  </si>
  <si>
    <t>JUAN JOSE SIMON GONZALEZ</t>
  </si>
  <si>
    <t>ALFONSO DAVID USABAL CONDE</t>
  </si>
  <si>
    <t>MANUEL JAVIER HEREDIA DE DIOS</t>
  </si>
  <si>
    <t>FRANCISCO PINO ROMERO</t>
  </si>
  <si>
    <t>ANTONIO HERNANDEZ CANALEJO</t>
  </si>
  <si>
    <t>JUAN MANUEL MARTIN DUARTE</t>
  </si>
  <si>
    <t>BERNARDO LIROLA SAEZ</t>
  </si>
  <si>
    <t>JESUS LEON-SALAS RABADAN</t>
  </si>
  <si>
    <t>BEATRIZ LUQUE GUERRERO</t>
  </si>
  <si>
    <t>PEDRO GONZALEZ VERGARA</t>
  </si>
  <si>
    <t>ANGELA MACIAS IGLESIAS</t>
  </si>
  <si>
    <t>RAFAEL VELASCO PELAEZ</t>
  </si>
  <si>
    <t>656</t>
  </si>
  <si>
    <t>ANTONIO JOSE ESPEJO URDIALES</t>
  </si>
  <si>
    <t>ANTONIO MUÑOZ MELLADO</t>
  </si>
  <si>
    <t>FRANCISCO JAVIER GONZALEZ GONZALEZ</t>
  </si>
  <si>
    <t>JUAN LUIS GUERRERO MOTA</t>
  </si>
  <si>
    <t>JOSE MANUEL DIAZ COLON</t>
  </si>
  <si>
    <t>MIGUEL GUTIERREZ LEON</t>
  </si>
  <si>
    <t>JOSE MANUEL CABRERA ROMERO</t>
  </si>
  <si>
    <t>ENRIQUE ORELLANA TOMAS</t>
  </si>
  <si>
    <t>SARA LUCINDA MARCO FENTON</t>
  </si>
  <si>
    <t>FERNANDO CARO MOTA</t>
  </si>
  <si>
    <t>JAVIER OROZCO ORDOÑEZ</t>
  </si>
  <si>
    <t>659</t>
  </si>
  <si>
    <t>MARIA INMACULADA TORRES MARTIN</t>
  </si>
  <si>
    <t>JAIME VALERO GARCIA</t>
  </si>
  <si>
    <t>JUAN CARLOS BRAVO PERALTA</t>
  </si>
  <si>
    <t>ANDRES MATEOS BERRAQUERO</t>
  </si>
  <si>
    <t>JOAQUIN SANCHEZ MARIN</t>
  </si>
  <si>
    <t>FRANCISCO GABRIEL LUQUE MORENO</t>
  </si>
  <si>
    <t>JOSE ANTONIO FUENTES GIL</t>
  </si>
  <si>
    <t>FRANCISCO JAVIER ALBENDIN SERRANO</t>
  </si>
  <si>
    <t>FRANCISCO MOISES GARCIA PICON</t>
  </si>
  <si>
    <t>FRANCISCO GONZALEZ ALVAREZ</t>
  </si>
  <si>
    <t>SERGIO TEJELA CORREA</t>
  </si>
  <si>
    <t>MARINA GARCIA MARTIN</t>
  </si>
  <si>
    <t>666</t>
  </si>
  <si>
    <t>HUMBERTO CAMPOS LOPEZ</t>
  </si>
  <si>
    <t>ALFONSO MONTERO VACA</t>
  </si>
  <si>
    <t>DANIEL BLANCO DE LOS REYES</t>
  </si>
  <si>
    <t>JUAN MANUEL FERNANDEZ DIAZ</t>
  </si>
  <si>
    <t>JUAN CARLOS DIAZ MORENO</t>
  </si>
  <si>
    <t>JOSE ANTONIO AGUILAR GOMEZ</t>
  </si>
  <si>
    <t>CINTA CORDON CANO</t>
  </si>
  <si>
    <t>JUAN ANTONIO GALLARDO MARQUEZ</t>
  </si>
  <si>
    <t>SERGIO DE LA JARA HERRERA</t>
  </si>
  <si>
    <t>VICTOR MANUEL RODRIGUEZ ARCAS</t>
  </si>
  <si>
    <t>JOAQUIN MARTIN RASCO</t>
  </si>
  <si>
    <t>ADRIAN BRUZO JIMENEZ</t>
  </si>
  <si>
    <t>670</t>
  </si>
  <si>
    <t>AMPARO OPORTO MORENO</t>
  </si>
  <si>
    <t>PABLO GUITIAN MARTINEZ</t>
  </si>
  <si>
    <t>ANGEL LUIS GARCIA DIAZ</t>
  </si>
  <si>
    <t>ANTONIO LOPEZ MORAÑO</t>
  </si>
  <si>
    <t>MELCHOR FERNANDEZ GARCIA</t>
  </si>
  <si>
    <t>ISMAEL GARCIA MUÑOZ</t>
  </si>
  <si>
    <t>SAMUEL GOMEZ VAREA</t>
  </si>
  <si>
    <t>RAFAEL PEÑA JIMENEZ</t>
  </si>
  <si>
    <t>JOSE ROMAN BERMEJO BECERRO</t>
  </si>
  <si>
    <t>CARLOS PEREZ GARCIA</t>
  </si>
  <si>
    <t>7273</t>
  </si>
  <si>
    <t>MATILDE ORTEGA LUCENA</t>
  </si>
  <si>
    <t>CARLOS DAVID PARRADO GONZALEZ</t>
  </si>
  <si>
    <t>IGNACIO CARLES ROSADO</t>
  </si>
  <si>
    <t>DAVID FERNANDEZ RAMIREZ</t>
  </si>
  <si>
    <t>JUAN CASTILLO REDONDO</t>
  </si>
  <si>
    <t>LUCIA SOTO GARCIA</t>
  </si>
  <si>
    <t>HUGO GARCIA DIANEZ</t>
  </si>
  <si>
    <t>IRENE ACEDO DIAZ</t>
  </si>
  <si>
    <t>SEBASTIAN FERNANDO BAUTISTA ARIAS</t>
  </si>
  <si>
    <t>9769</t>
  </si>
  <si>
    <t>JUAN CARLOS SANCHEZ OLVERA</t>
  </si>
  <si>
    <t>JUAN ANTONIO MORALES TRIGUEROS</t>
  </si>
  <si>
    <t>ROBERTO ESCOBAR BLANCO</t>
  </si>
  <si>
    <t>ISMAEL JULIAN MORATON SEGURA</t>
  </si>
  <si>
    <t>DAVID ARIAS PEREIRA</t>
  </si>
  <si>
    <t>LUIS DAVID CARRASCO RUIZ</t>
  </si>
  <si>
    <t>MANUEL GAVIRA SANCHEZ</t>
  </si>
  <si>
    <t>NATALIA ZEA MANZANARES</t>
  </si>
  <si>
    <t>SUSANA RAPOSO ARMARIO</t>
  </si>
  <si>
    <t>AURELIO MARMOL MARTINEZ</t>
  </si>
  <si>
    <t>SOLEDAD HERRERA GALLEGO</t>
  </si>
  <si>
    <t>MARIA JESUS RUDA VALENCIA</t>
  </si>
  <si>
    <t>GREGORIO DIAZ OSUNA</t>
  </si>
  <si>
    <t>ANTONIO JAVIER GARCIA MACHUCA</t>
  </si>
  <si>
    <t>11493</t>
  </si>
  <si>
    <t>RUBEN GARCIA RUBIO</t>
  </si>
  <si>
    <t>FRANCISCO RUIZ LAO</t>
  </si>
  <si>
    <t>ANTONIO MIGUEL GABALDON GARCIA</t>
  </si>
  <si>
    <t>SERGIO FANTES CAMARENA</t>
  </si>
  <si>
    <t>SERGIO DAVID FERNANDEZ AVILA</t>
  </si>
  <si>
    <t>JOSE LUIS SUSARTE BLASCO</t>
  </si>
  <si>
    <t>ANTONIO MEDINA LOPEZ</t>
  </si>
  <si>
    <t>ANTONIO GOMEZ GRANADOS</t>
  </si>
  <si>
    <t>MAXIMO MANUEL SERRANO IZQUIERDO</t>
  </si>
  <si>
    <t>EDUARDO MIGUEL GONZALEZ-AURIOLES ROMANO</t>
  </si>
  <si>
    <t>ELENA VILLA GONZALEZ</t>
  </si>
  <si>
    <t>136</t>
  </si>
  <si>
    <t>ANTONIO MANUEL FERNANDEZ ARANDA</t>
  </si>
  <si>
    <t>RAUL FERNANDEZ MORON</t>
  </si>
  <si>
    <t>ANTONIO AGUILAR GARRIDO</t>
  </si>
  <si>
    <t>ALFONSO ROA CANO</t>
  </si>
  <si>
    <t>MANUEL ROA CANO</t>
  </si>
  <si>
    <t>MANUEL RUBEN VILLEN SAEZ</t>
  </si>
  <si>
    <t>VICTOR SALAS GARCIA</t>
  </si>
  <si>
    <t>ANTONIO JUAN NAVARRETE URRUTIA</t>
  </si>
  <si>
    <t>SERGIO ARRABAL ESTEVEZ</t>
  </si>
  <si>
    <t>IVAN DAVID CRUZ GOMEZ</t>
  </si>
  <si>
    <t>ALEJANDRO GARCIA PEREZ</t>
  </si>
  <si>
    <t>SALVADOR GARRIDO SANCHEZ</t>
  </si>
  <si>
    <t>1581</t>
  </si>
  <si>
    <t>RAMON SALVADOR NICOLAS GRACIA</t>
  </si>
  <si>
    <t>JUAN VILAR PARRA</t>
  </si>
  <si>
    <t>CARLOS ANTONIO FERNANDEZ ALCON</t>
  </si>
  <si>
    <t>ANA MARIA FERNANDEZ FERNANDEZ</t>
  </si>
  <si>
    <t>ANA BELEN PERONA MOMPEAN</t>
  </si>
  <si>
    <t>JESUS RAMIREZ RAMIREZ</t>
  </si>
  <si>
    <t>JOSE ALBERTO PEREZ NAVARRO</t>
  </si>
  <si>
    <t>ANA LUISA JEREZ SUITA</t>
  </si>
  <si>
    <t>1592</t>
  </si>
  <si>
    <t>PEDRO ANTONIO SANCHEZ HERNANDEZ</t>
  </si>
  <si>
    <t>SERGIO MARTINEZ GARCIA</t>
  </si>
  <si>
    <t>FRANCISCO JOSE NUÑEZ SANCHEZ</t>
  </si>
  <si>
    <t>JUAN DIEGO GUIRADO MARTINEZ</t>
  </si>
  <si>
    <t>JUAN GARCIA BALLESTEROS</t>
  </si>
  <si>
    <t>PABLO MONTEAGUDO VIANA</t>
  </si>
  <si>
    <t>JOSE IVAN MARTINEZ MARTINEZ</t>
  </si>
  <si>
    <t>PABLO GARCIA RODRIGUEZ</t>
  </si>
  <si>
    <t>JOSE FERNANDEZ GARCIA</t>
  </si>
  <si>
    <t>ISIDRO ROS JULIA</t>
  </si>
  <si>
    <t>2441</t>
  </si>
  <si>
    <t>YERAY FERNANDEZ CASTILLO</t>
  </si>
  <si>
    <t>JESUS GONZALEZ-ROMAN MOREN</t>
  </si>
  <si>
    <t>RAFAEL ESPINOSA SOLER</t>
  </si>
  <si>
    <t>ADORACION GAZQUEZ ROSALES</t>
  </si>
  <si>
    <t>JOSE MANUEL AVALOS RUIZ</t>
  </si>
  <si>
    <t>FRANCISCO GARCIA PERTIÑEZ</t>
  </si>
  <si>
    <t>JUAN CARLOS TORREGROSA LOPEZ</t>
  </si>
  <si>
    <t>ANTONIO JESUS MORENO SOLANO</t>
  </si>
  <si>
    <t>DIEGO MOYA MORENO</t>
  </si>
  <si>
    <t>FRANCISCO JAVIER RODRIGUEZ PADILLA</t>
  </si>
  <si>
    <t>SEBASTIAN MARTINEZ DE LA TORRE</t>
  </si>
  <si>
    <t>25088</t>
  </si>
  <si>
    <t>MARIANO DEL RIO MONTOSA</t>
  </si>
  <si>
    <t>ACISCLO HERNANDEZ LORCA</t>
  </si>
  <si>
    <t>JOSE LUIS ORTEGA FERNANDEZ</t>
  </si>
  <si>
    <t>RUBEN CALLE PARRAS</t>
  </si>
  <si>
    <t>PABLO RUBIALES GARCIA DEL</t>
  </si>
  <si>
    <t>HECTOR ALBERTO FERNANDEZ RUESTA</t>
  </si>
  <si>
    <t>BERNARDO FERNANDEZ RODRIGUEZ</t>
  </si>
  <si>
    <t>RAFAEL ALBERTO NOGUERAS OLIVER</t>
  </si>
  <si>
    <t>JAVIER GARCIA CUADROS</t>
  </si>
  <si>
    <t>4220</t>
  </si>
  <si>
    <t>JOSE SANCHEZ SORIANO</t>
  </si>
  <si>
    <t>FRANCISCO VICENTE ROCAMORA</t>
  </si>
  <si>
    <t>JUAN JOSE PRIETO ROMERO</t>
  </si>
  <si>
    <t>FRANCISCO JOSE MARTINEZ GARCIA</t>
  </si>
  <si>
    <t>JESUS VICENTE ALARCON</t>
  </si>
  <si>
    <t>JOSE VICENTE ALARCON</t>
  </si>
  <si>
    <t>JOSE JAVIER PAGAN OLIVARES</t>
  </si>
  <si>
    <t>MANUEL DELGADO RUBIO</t>
  </si>
  <si>
    <t>SERGIO LÓPEZ MANZANARES</t>
  </si>
  <si>
    <t>AGUSTIN BELDA GARCIA</t>
  </si>
  <si>
    <t>42341</t>
  </si>
  <si>
    <t>JUAN MARTINEZ PEREGRIN</t>
  </si>
  <si>
    <t>FRANCISCO ANTONIO VELA CAPARROS</t>
  </si>
  <si>
    <t>COSME BUENO MARTINEZ</t>
  </si>
  <si>
    <t>RUBEN BLANCO CALABRIA</t>
  </si>
  <si>
    <t>NOEL CALABRIA GARCIA</t>
  </si>
  <si>
    <t>JOSE POMEDIO JIMENEZ</t>
  </si>
  <si>
    <t>JOSE MANUEL ARROYO BOLIVAR</t>
  </si>
  <si>
    <t>JAVIER LOPEZ ROMERO</t>
  </si>
  <si>
    <t>IGNACIO TORRES CORRAL</t>
  </si>
  <si>
    <t>5355</t>
  </si>
  <si>
    <t>MIGUEL ANGEL PRADOS MARTINEZ</t>
  </si>
  <si>
    <t>PEDRO MARTINEZ AMOROS</t>
  </si>
  <si>
    <t>JUAN CARLOS MARTINEZ HUERTAS</t>
  </si>
  <si>
    <t>JOSE LUIS LINARES MUROS</t>
  </si>
  <si>
    <t>FATIMA AZUCENA MORENO ESPADA</t>
  </si>
  <si>
    <t>ALFONSO JAVIER GARCIA MUÑOZ</t>
  </si>
  <si>
    <t>DANIEL PEDREIRA GOMEZ</t>
  </si>
  <si>
    <t>JOSE MANUEL CRUZ ROMAN</t>
  </si>
  <si>
    <t>JOSE MANUEL GARCIA RUIZ</t>
  </si>
  <si>
    <t>ANTONIO MARTINEZ RODENAS</t>
  </si>
  <si>
    <t>FRANCISCO BUENO PORTILLO</t>
  </si>
  <si>
    <t>BEATRIZ ALFARO LOPEZ</t>
  </si>
  <si>
    <t>ESTEBAN ALMAZAN MARTINEZ</t>
  </si>
  <si>
    <t>583</t>
  </si>
  <si>
    <t>GUILLERMO CAMPOY LOPEZ</t>
  </si>
  <si>
    <t>JOSE MANUEL MARTINEZ CONESA</t>
  </si>
  <si>
    <t>JOSE ANGEL DIAZ SANCHEZ</t>
  </si>
  <si>
    <t>ANGEL JESUS VILLANUEVA VELIZ</t>
  </si>
  <si>
    <t>VICENTE CIFUENTES PEREZ</t>
  </si>
  <si>
    <t>ISMAEL NICOLAS TRAVEL</t>
  </si>
  <si>
    <t>JESUS JAVIER ALMELA GARCIA</t>
  </si>
  <si>
    <t>JUAN JOSE LOPEZ MARTINEZ</t>
  </si>
  <si>
    <t>ANTONIO MARTINEZ GARCIA</t>
  </si>
  <si>
    <t>PEDRO LOPEZ LOPEZ</t>
  </si>
  <si>
    <t>JOSE JAVIER GABALDON GARCIA</t>
  </si>
  <si>
    <t>JOAQUIN CAMPOY LOPEZ</t>
  </si>
  <si>
    <t>VALENTIN ALVAREZ MARTINEZ</t>
  </si>
  <si>
    <t>616</t>
  </si>
  <si>
    <t>ANTONIO LUIS SANCHEZ LINARES</t>
  </si>
  <si>
    <t>TOMAS JOSE PASTOR MARTINEZ</t>
  </si>
  <si>
    <t>CHRISTIAN ENRIQUE ROCA RUIZ</t>
  </si>
  <si>
    <t>JESUS GARCIA MOLINA</t>
  </si>
  <si>
    <t>ANDRES PRADOS MARTINEZ</t>
  </si>
  <si>
    <t>JUAN DAMIAN VEGA MARTINEZ</t>
  </si>
  <si>
    <t>MANUEL ESPINOSA SARMIENTO</t>
  </si>
  <si>
    <t>RUT GONZALEZ FLORES</t>
  </si>
  <si>
    <t>PASCUAL PEREZ ROBLEDILLO</t>
  </si>
  <si>
    <t>ANGEL MANUEL MARTINEZ GALLARDO</t>
  </si>
  <si>
    <t>630</t>
  </si>
  <si>
    <t>JUAN CARLOS GARCIA JIMENEZ</t>
  </si>
  <si>
    <t>JOSUE GALLARDO VILLAR</t>
  </si>
  <si>
    <t>SHEILA GARCIA SANCHEZ</t>
  </si>
  <si>
    <t>JUAN CARLOS MARTINEZ ABOLAFIA</t>
  </si>
  <si>
    <t>FRANCISCO JAVIER LOPEZ RUEDA</t>
  </si>
  <si>
    <t>SERAFIN MARTINEZ EXPOSITO</t>
  </si>
  <si>
    <t>SALVADOR ABENZA GARCIA</t>
  </si>
  <si>
    <t>FRANCISCO JAVIER VERA RUBIO</t>
  </si>
  <si>
    <t>SALVADOR BERNAL LOZANO</t>
  </si>
  <si>
    <t>ANTONIO MUÑOZ MORALES</t>
  </si>
  <si>
    <t>VICTOR MANUEL LOPEZ PRIEGO</t>
  </si>
  <si>
    <t>6310</t>
  </si>
  <si>
    <t>JUAN MIGUEL RUEDA ATENCIA</t>
  </si>
  <si>
    <t>JOSE MARIA GARCIA OLMOS</t>
  </si>
  <si>
    <t>ANTONIO MARTINEZ DIAZ</t>
  </si>
  <si>
    <t>JORGE TRELIS GARCIA</t>
  </si>
  <si>
    <t>ALBERTO VALIENTE MARTINEZ-GO</t>
  </si>
  <si>
    <t>ANGEL ORENES MARTINEZ</t>
  </si>
  <si>
    <t>DAVID FRANCISCO ALEGRIA MELERO</t>
  </si>
  <si>
    <t>JOSE IBAÑEZ CARMONA</t>
  </si>
  <si>
    <t>DANIEL RODRIGUEZ LUNA</t>
  </si>
  <si>
    <t>TAMARA MARIA BLESA HERNANDEZ</t>
  </si>
  <si>
    <t>6965</t>
  </si>
  <si>
    <t>JUAN CARLOS RODRIGUEZ GARCIA</t>
  </si>
  <si>
    <t>JUAN CARLOS PAMOS UREÑA</t>
  </si>
  <si>
    <t>MANUEL MARIN GARCIA</t>
  </si>
  <si>
    <t>ARIEL FERNANDO ALFONSO FERNANDEZ</t>
  </si>
  <si>
    <t>MANUEL LOPEZ GONZALEZ</t>
  </si>
  <si>
    <t>ANTONIO ALFONSO NAJERA PADILLA</t>
  </si>
  <si>
    <t>JUAN JOSE PADILLA LINARES</t>
  </si>
  <si>
    <t>IVAN ARAGON ALCALA</t>
  </si>
  <si>
    <t>MANUEL PEREZ CALAHORRO</t>
  </si>
  <si>
    <t>DAVID VILLALBA HUESO</t>
  </si>
  <si>
    <t>VICTOR RODRIGUEZ GOMEZ</t>
  </si>
  <si>
    <t>CONCEPCION RAMOS ANDREHUELA</t>
  </si>
  <si>
    <t>LAURA CARRILLO RISCO</t>
  </si>
  <si>
    <t>1180</t>
  </si>
  <si>
    <t>EMILIO MOYA BLAZQUEZ</t>
  </si>
  <si>
    <t>MIGUEL ANGEL CANO GUILLERMO</t>
  </si>
  <si>
    <t>JUAN CARLOS TORRES MARI</t>
  </si>
  <si>
    <t>JAIME SERRA BENNASAR</t>
  </si>
  <si>
    <t>JUAN FERRER COSTA</t>
  </si>
  <si>
    <t>ANTONIO MIGUEL SERRATO RUIZ</t>
  </si>
  <si>
    <t>SALVADOR TEJADA SANS</t>
  </si>
  <si>
    <t>52164</t>
  </si>
  <si>
    <t>PEDRO CARDONA BONET</t>
  </si>
  <si>
    <t>YOLANDA GUERRERO HARO</t>
  </si>
  <si>
    <t>MANUELA CANO GUILLERMO</t>
  </si>
  <si>
    <t>JOAN ROTGER AMER</t>
  </si>
  <si>
    <t>MARIA MARGARITA PALOU MOLADA</t>
  </si>
  <si>
    <t>JOAN LOPEZ SASTRE</t>
  </si>
  <si>
    <t>JOSE ESCUDERO GOMILA</t>
  </si>
  <si>
    <t>MIRIAM OLEA AGUADO</t>
  </si>
  <si>
    <t>52314</t>
  </si>
  <si>
    <t>FRANCISCO JAVIER GUISASOLA LAZARO</t>
  </si>
  <si>
    <t>ANTONIO HERREROS CUESTA</t>
  </si>
  <si>
    <t>JOSE MANUEL BORRAS SAN LEON</t>
  </si>
  <si>
    <t>ANTONIO QUINTANA MASCARO</t>
  </si>
  <si>
    <t>JUAN STEPHANE LLADO GUILLES</t>
  </si>
  <si>
    <t>ADRIAN CASANOVA GONZALEZ</t>
  </si>
  <si>
    <t>JORGE PEREZ CHINEA</t>
  </si>
  <si>
    <t>JORDI MONTSERRAT BATLLES</t>
  </si>
  <si>
    <t>540</t>
  </si>
  <si>
    <t>WASHINGTON FABIAN BORGES FREIRE</t>
  </si>
  <si>
    <t>DAVID SIRVENT GOMEZ</t>
  </si>
  <si>
    <t>ANA BELEN RAMOS CAMACHO</t>
  </si>
  <si>
    <t>MARIA JOSE TUR CLAPES</t>
  </si>
  <si>
    <t>JOAQUIN VICENTE JULIAN TORRES</t>
  </si>
  <si>
    <t>ANTONIO MARQUES ARGUIMBAU</t>
  </si>
  <si>
    <t>JUAN ANTONIO HEREDIA MORA</t>
  </si>
  <si>
    <t>RODRIGO ARIEL ESPOSITO</t>
  </si>
  <si>
    <t>GABRIELA TIHOMIROVA BANCHEVA</t>
  </si>
  <si>
    <t>LAURA PERICAS CORTES</t>
  </si>
  <si>
    <t>DANIEL MARTIN CASASNOVAS</t>
  </si>
  <si>
    <t>TERESA CABALLERO GARCIA</t>
  </si>
  <si>
    <t>6492</t>
  </si>
  <si>
    <t>ANDRES LUIS RAMOS BELTRAN</t>
  </si>
  <si>
    <t>MARIA DOLORES DE HARO PERNIA</t>
  </si>
  <si>
    <t>JORGE ESCANDELL FRAU</t>
  </si>
  <si>
    <t>CARIDAD SERRANO GARCIA</t>
  </si>
  <si>
    <t>CARLOS JOSE MIJARES REGALADO</t>
  </si>
  <si>
    <t>ANDRES CAMPOS LILLO</t>
  </si>
  <si>
    <t>MARIA TERESA MARCOS VALERA</t>
  </si>
  <si>
    <t>SELENA COCA VIRUMBRALES</t>
  </si>
  <si>
    <t>CARLOS MARTINEZ ROBLES</t>
  </si>
  <si>
    <t>RAMON BAUZA INAREJOS</t>
  </si>
  <si>
    <t>ESTEBAN HENARES BOLARIN</t>
  </si>
  <si>
    <t>RAFAEL RODRIGUEZ GASTON</t>
  </si>
  <si>
    <t>JOSUE RAFAEL CASTELLO ROJAS</t>
  </si>
  <si>
    <t>JUAN BAUTISTA HORRACH</t>
  </si>
  <si>
    <t>PAULA RODRIGUEZ LEON</t>
  </si>
  <si>
    <t>SERGIO ROQUE PEREZ</t>
  </si>
  <si>
    <t>6496</t>
  </si>
  <si>
    <t>JOSE MARTINEZ ROMAN</t>
  </si>
  <si>
    <t>MANUEL GUERRA RIOS</t>
  </si>
  <si>
    <t>ANDRES CALLEJON HERNANDEZ</t>
  </si>
  <si>
    <t>JORDI PUJOL CASASSAS</t>
  </si>
  <si>
    <t>AROA OLIVER CORTES</t>
  </si>
  <si>
    <t>AITOR LANCHAZO SERRA</t>
  </si>
  <si>
    <t>CARMEN GALLARDO SANCHEZ</t>
  </si>
  <si>
    <t>JUAN PALAZON GARCIA</t>
  </si>
  <si>
    <t>MARC SALVADIEGO CACHOFEIRO</t>
  </si>
  <si>
    <t>ANTONIO LOZANO SANCHEZ</t>
  </si>
  <si>
    <t>CHRISTIAN CANO VIGYAZO</t>
  </si>
  <si>
    <t>7031</t>
  </si>
  <si>
    <t>JESUS RIERA CONTRERAS</t>
  </si>
  <si>
    <t>MIGUEL ANGEL ROCAMIR VIDAL</t>
  </si>
  <si>
    <t>LUCIA NIEVES QUINTANA MASCARO</t>
  </si>
  <si>
    <t>ISIDRO LOPEZ CABALLERO</t>
  </si>
  <si>
    <t>ANGEL NICOLAS BORGES FREIRE</t>
  </si>
  <si>
    <t>RAFAEL MATEU GOMILA</t>
  </si>
  <si>
    <t>CARLOS JUEZ COURT</t>
  </si>
  <si>
    <t>JUAN ORTEGA GARCIA</t>
  </si>
  <si>
    <t>FRANCO GENINAZZA</t>
  </si>
  <si>
    <t>9583</t>
  </si>
  <si>
    <t>ANA BELEN RODRIGUEZ GONZALEZ</t>
  </si>
  <si>
    <t>CRISTIAN RANDO PINTO</t>
  </si>
  <si>
    <t>JOSE JAIME RAMOS</t>
  </si>
  <si>
    <t>BARTOLOME SANTISTEBAN VIVES</t>
  </si>
  <si>
    <t>MONICA MORCILLO GIRALDEZ</t>
  </si>
  <si>
    <t>LEANDRO EZEQUIEL ESPOSITO</t>
  </si>
  <si>
    <t>ALEJANDRO CANSECO FERNANDEZ</t>
  </si>
  <si>
    <t>MIGUEL ANGEL LUDEÑA GARCIA</t>
  </si>
  <si>
    <t>SERGI ANGLADA TALTAVULL</t>
  </si>
  <si>
    <t>BEATRIZ MUNAR VALDESOIRO</t>
  </si>
  <si>
    <t>AGUSTIN BARBERO  MECIAS</t>
  </si>
  <si>
    <t>LAURA RODRIGUEZ VALERO</t>
  </si>
  <si>
    <t>ADRIAN GUERRERO ESPILDORA</t>
  </si>
  <si>
    <t>TOMEU MUÑOZ TOMAS</t>
  </si>
  <si>
    <t>VENDEDORES</t>
  </si>
  <si>
    <t>K1</t>
  </si>
  <si>
    <t>Compr.</t>
  </si>
  <si>
    <t>=BUSCARV(A1;'C:\Users\danielsa\Downloads\[RED DE VENTAS 20240627.xlsx]RED DE VENTAS '!$A$1:$B$2228;2;0)</t>
  </si>
  <si>
    <t>#</t>
  </si>
  <si>
    <t>MANZANO PEREZ, GONZALO</t>
  </si>
  <si>
    <t>ARROJO REPULLO, NEREA</t>
  </si>
  <si>
    <t>REVIDIEGO GONZALEZ, ANTONIO</t>
  </si>
  <si>
    <t>TUDANCA FELIZ, ION</t>
  </si>
  <si>
    <t>GRANADO GIRALDO, SANTIAGO</t>
  </si>
  <si>
    <t>TUERO LAFUENTE, JOSE ENRIQUE</t>
  </si>
  <si>
    <t>GONZALEZ CRISTOBAL, DAVID</t>
  </si>
  <si>
    <t>MONTERO ORDIERES, SERGIO</t>
  </si>
  <si>
    <t>CRISTOBAL OCHOA, PABLO</t>
  </si>
  <si>
    <t>KEBADZE SHERESHASHVILI, NICO</t>
  </si>
  <si>
    <t>BEROIZ REDONDO, JESUS</t>
  </si>
  <si>
    <t>MUNOZ RAMIREZ, HUGO</t>
  </si>
  <si>
    <t>PONCE LOPEZ, YOLANDA</t>
  </si>
  <si>
    <t>DIAZ FERNANDEZ, RAUL</t>
  </si>
  <si>
    <t>PI REYNALDOS, SALVADOR</t>
  </si>
  <si>
    <t>GARRIDO RUEDA, KEVIN</t>
  </si>
  <si>
    <t>LOPEZ CANO, MANUEL</t>
  </si>
  <si>
    <t>BADIA BENAZET, RICARD</t>
  </si>
  <si>
    <t>MORE AVIZANDA, ELOI</t>
  </si>
  <si>
    <t>SIURANETA FERNANDEZ, DAVID</t>
  </si>
  <si>
    <t>BALLESTER RUEDA, MARC</t>
  </si>
  <si>
    <t>MORENO CAPARROS, ALEX</t>
  </si>
  <si>
    <t>DIAZ NAHARRO, MIGUEL ANGEL</t>
  </si>
  <si>
    <t>VILASECA VIDAL, JORDI</t>
  </si>
  <si>
    <t>GIL ZAMORA, ESTELA</t>
  </si>
  <si>
    <t>PICOT MIRALLES, ALBA</t>
  </si>
  <si>
    <t>ROMERO HORCAJADA, JAVIER</t>
  </si>
  <si>
    <t>VILLALUENGA SESEÑA, RICARDO</t>
  </si>
  <si>
    <t>MORENO IZQUIERDO, KEVIN</t>
  </si>
  <si>
    <t>GAÑAN DIAZ, CARLOS</t>
  </si>
  <si>
    <t>GOMEZ CICUENDEZ, RUBEN</t>
  </si>
  <si>
    <t>TEJEDOR RIVADULLA, ALEJANDRO</t>
  </si>
  <si>
    <t>RODRIGUEZ BENITEZ, JAVIER</t>
  </si>
  <si>
    <t>LUCENA JIMENEZ, VICTOR</t>
  </si>
  <si>
    <t>LOBANOV LOBANOV, VADYM</t>
  </si>
  <si>
    <t>ODEANT, THEO</t>
  </si>
  <si>
    <t>REY FERNANDEZ, GREGORIO</t>
  </si>
  <si>
    <t>MORENO SALAS, MANUEL</t>
  </si>
  <si>
    <t>TIRADO BLANCO, PABLO</t>
  </si>
  <si>
    <t>CORPAS MORA, NATIVIDAD</t>
  </si>
  <si>
    <t>GAMBIN VIDAL, ANGEL DAVID</t>
  </si>
  <si>
    <t>LORCA LATORRE, PABLO</t>
  </si>
  <si>
    <t>BARREIRO GARCIA, OSCAR</t>
  </si>
  <si>
    <t>MARTORELL CARBONELL, JOSE</t>
  </si>
  <si>
    <t>BELTRAN MARIN, SERGIO</t>
  </si>
  <si>
    <t>CIFUENTES MAROTO, SARA</t>
  </si>
  <si>
    <t>MARTI AMENGUAL, JOAN</t>
  </si>
  <si>
    <t>CURIENT COMPANY, JUAN</t>
  </si>
  <si>
    <t/>
  </si>
  <si>
    <t>CHORRO ROCOSA, SERGIO</t>
  </si>
  <si>
    <t>SEPTIEMBRE</t>
  </si>
  <si>
    <t>CLIENTES SALVADOS 11M</t>
  </si>
  <si>
    <t>CIERRE AGOSTO</t>
  </si>
  <si>
    <t>SALVADOS</t>
  </si>
  <si>
    <t>COMPRADORES</t>
  </si>
  <si>
    <t>BETTINA OPEN DAY (SEP)</t>
  </si>
  <si>
    <t>BENJAMIN OPEN DAY (JUN)</t>
  </si>
  <si>
    <t>SEBASTIAN OPEN DAY (ENE)</t>
  </si>
  <si>
    <t>MARIA OPEN DAY (MAY)</t>
  </si>
  <si>
    <t>VARIOS NORTE</t>
  </si>
  <si>
    <t>ROSA CORRAL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</si>
</sst>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0"/>
      <name val="Wuerth Bold"/>
      <family val="2"/>
    </font>
    <font>
      <sz val="11"/>
      <name val="Wuerth Book"/>
      <family val="2"/>
    </font>
    <font>
      <sz val="10"/>
      <name val="Arial"/>
      <family val="2"/>
    </font>
    <font>
      <sz val="11"/>
      <color theme="1"/>
      <name val="Wuerth Book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4"/>
      <color theme="1"/>
      <name val="Wuerth Extra Bold Cond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Wuerth Book"/>
      <family val="2"/>
    </font>
    <font>
      <sz val="12"/>
      <name val="Wuerth Book"/>
      <family val="2"/>
    </font>
    <font>
      <sz val="18"/>
      <color theme="1"/>
      <name val="Wuerth Book"/>
      <family val="2"/>
    </font>
    <font>
      <sz val="11"/>
      <color rgb="FFFF0000"/>
      <name val="Wuerth Book"/>
      <family val="2"/>
    </font>
    <font>
      <sz val="11"/>
      <color theme="0"/>
      <name val="Wuerth Book"/>
      <family val="2"/>
    </font>
    <font>
      <b/>
      <sz val="11"/>
      <color theme="0"/>
      <name val="Wuerth Book"/>
      <family val="2"/>
    </font>
    <font>
      <b/>
      <sz val="12"/>
      <name val="Wuerth Book"/>
      <family val="2"/>
    </font>
    <font>
      <b/>
      <sz val="14"/>
      <color theme="1"/>
      <name val="Wuerth Extra Bold Cond"/>
      <family val="2"/>
    </font>
    <font>
      <sz val="11"/>
      <name val="Wuerth Bold"/>
      <family val="2"/>
    </font>
    <font>
      <b/>
      <sz val="12"/>
      <name val="Calibri"/>
      <family val="2"/>
      <scheme val="minor"/>
    </font>
    <font>
      <sz val="10"/>
      <name val="Wuerth Bold"/>
      <family val="2"/>
    </font>
    <font>
      <b/>
      <sz val="11"/>
      <name val="Wuerth Book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C6C3C6"/>
      </left>
      <right style="thin">
        <color rgb="FFC6C3C6"/>
      </right>
      <top style="thin">
        <color rgb="FFC6C3C6"/>
      </top>
      <bottom style="thin">
        <color rgb="FFC6C3C6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55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3" borderId="4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3" fontId="0" fillId="0" borderId="0" xfId="0" applyNumberFormat="1"/>
    <xf numFmtId="3" fontId="1" fillId="2" borderId="0" xfId="0" applyNumberFormat="1" applyFont="1" applyFill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166" fontId="0" fillId="0" borderId="0" xfId="3" applyNumberFormat="1" applyFont="1"/>
    <xf numFmtId="3" fontId="6" fillId="0" borderId="0" xfId="0" applyNumberFormat="1" applyFont="1"/>
    <xf numFmtId="3" fontId="0" fillId="0" borderId="0" xfId="3" applyNumberFormat="1" applyFont="1"/>
    <xf numFmtId="0" fontId="6" fillId="0" borderId="0" xfId="0" quotePrefix="1" applyFont="1"/>
    <xf numFmtId="0" fontId="0" fillId="5" borderId="1" xfId="0" applyFill="1" applyBorder="1"/>
    <xf numFmtId="0" fontId="8" fillId="4" borderId="1" xfId="0" applyFont="1" applyFill="1" applyBorder="1" applyAlignment="1">
      <alignment horizontal="left" vertical="top" wrapText="1"/>
    </xf>
    <xf numFmtId="3" fontId="2" fillId="0" borderId="4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65" fontId="2" fillId="3" borderId="1" xfId="2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5" borderId="4" xfId="0" applyFill="1" applyBorder="1"/>
    <xf numFmtId="0" fontId="0" fillId="3" borderId="4" xfId="0" applyFill="1" applyBorder="1"/>
    <xf numFmtId="165" fontId="2" fillId="5" borderId="1" xfId="2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3" fontId="2" fillId="6" borderId="1" xfId="0" applyNumberFormat="1" applyFont="1" applyFill="1" applyBorder="1" applyAlignment="1">
      <alignment horizontal="center" vertical="center"/>
    </xf>
    <xf numFmtId="165" fontId="2" fillId="6" borderId="1" xfId="2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3" fontId="2" fillId="6" borderId="4" xfId="0" applyNumberFormat="1" applyFont="1" applyFill="1" applyBorder="1" applyAlignment="1">
      <alignment horizontal="center" vertical="center"/>
    </xf>
    <xf numFmtId="165" fontId="1" fillId="2" borderId="0" xfId="2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8" fillId="4" borderId="1" xfId="0" applyNumberFormat="1" applyFont="1" applyFill="1" applyBorder="1" applyAlignment="1">
      <alignment horizontal="center" vertical="top" wrapText="1"/>
    </xf>
    <xf numFmtId="0" fontId="0" fillId="8" borderId="0" xfId="0" applyFill="1"/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5" borderId="1" xfId="2" applyNumberFormat="1" applyFont="1" applyFill="1" applyBorder="1" applyAlignment="1">
      <alignment horizontal="center"/>
    </xf>
    <xf numFmtId="165" fontId="0" fillId="3" borderId="1" xfId="2" applyNumberFormat="1" applyFont="1" applyFill="1" applyBorder="1" applyAlignment="1">
      <alignment horizontal="center"/>
    </xf>
    <xf numFmtId="165" fontId="0" fillId="0" borderId="0" xfId="2" applyNumberFormat="1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3" fontId="9" fillId="5" borderId="1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3" fontId="9" fillId="3" borderId="4" xfId="0" applyNumberFormat="1" applyFont="1" applyFill="1" applyBorder="1" applyAlignment="1">
      <alignment horizontal="center"/>
    </xf>
    <xf numFmtId="3" fontId="9" fillId="5" borderId="4" xfId="0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166" fontId="0" fillId="0" borderId="0" xfId="0" applyNumberFormat="1"/>
    <xf numFmtId="0" fontId="6" fillId="0" borderId="0" xfId="0" applyFont="1"/>
    <xf numFmtId="3" fontId="0" fillId="8" borderId="0" xfId="0" applyNumberFormat="1" applyFill="1"/>
    <xf numFmtId="3" fontId="11" fillId="7" borderId="1" xfId="0" applyNumberFormat="1" applyFont="1" applyFill="1" applyBorder="1" applyAlignment="1">
      <alignment horizontal="center"/>
    </xf>
    <xf numFmtId="165" fontId="11" fillId="7" borderId="1" xfId="2" applyNumberFormat="1" applyFont="1" applyFill="1" applyBorder="1" applyAlignment="1">
      <alignment horizontal="center"/>
    </xf>
    <xf numFmtId="3" fontId="11" fillId="7" borderId="5" xfId="0" applyNumberFormat="1" applyFont="1" applyFill="1" applyBorder="1" applyAlignment="1">
      <alignment horizontal="center"/>
    </xf>
    <xf numFmtId="165" fontId="11" fillId="7" borderId="5" xfId="0" applyNumberFormat="1" applyFont="1" applyFill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165" fontId="11" fillId="0" borderId="5" xfId="0" applyNumberFormat="1" applyFont="1" applyBorder="1" applyAlignment="1">
      <alignment horizontal="center"/>
    </xf>
    <xf numFmtId="165" fontId="11" fillId="7" borderId="1" xfId="0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165" fontId="11" fillId="3" borderId="1" xfId="0" applyNumberFormat="1" applyFont="1" applyFill="1" applyBorder="1" applyAlignment="1">
      <alignment horizontal="center"/>
    </xf>
    <xf numFmtId="3" fontId="11" fillId="3" borderId="5" xfId="0" applyNumberFormat="1" applyFont="1" applyFill="1" applyBorder="1" applyAlignment="1">
      <alignment horizontal="center"/>
    </xf>
    <xf numFmtId="165" fontId="11" fillId="3" borderId="5" xfId="0" applyNumberFormat="1" applyFont="1" applyFill="1" applyBorder="1" applyAlignment="1">
      <alignment horizontal="center"/>
    </xf>
    <xf numFmtId="3" fontId="11" fillId="7" borderId="2" xfId="0" applyNumberFormat="1" applyFont="1" applyFill="1" applyBorder="1" applyAlignment="1">
      <alignment horizontal="center"/>
    </xf>
    <xf numFmtId="165" fontId="11" fillId="7" borderId="2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vertical="center"/>
    </xf>
    <xf numFmtId="0" fontId="12" fillId="7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7" borderId="2" xfId="0" applyFont="1" applyFill="1" applyBorder="1" applyAlignment="1">
      <alignment vertical="center"/>
    </xf>
    <xf numFmtId="0" fontId="12" fillId="7" borderId="3" xfId="0" applyFont="1" applyFill="1" applyBorder="1" applyAlignment="1">
      <alignment horizontal="left" vertical="center"/>
    </xf>
    <xf numFmtId="3" fontId="11" fillId="7" borderId="3" xfId="0" applyNumberFormat="1" applyFont="1" applyFill="1" applyBorder="1" applyAlignment="1">
      <alignment horizontal="center"/>
    </xf>
    <xf numFmtId="165" fontId="11" fillId="7" borderId="3" xfId="0" applyNumberFormat="1" applyFont="1" applyFill="1" applyBorder="1" applyAlignment="1">
      <alignment horizontal="center"/>
    </xf>
    <xf numFmtId="0" fontId="12" fillId="0" borderId="7" xfId="0" applyFont="1" applyBorder="1" applyAlignment="1">
      <alignment vertical="center"/>
    </xf>
    <xf numFmtId="3" fontId="11" fillId="0" borderId="7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4" fillId="3" borderId="0" xfId="0" applyFont="1" applyFill="1"/>
    <xf numFmtId="4" fontId="0" fillId="3" borderId="0" xfId="0" applyNumberFormat="1" applyFill="1"/>
    <xf numFmtId="3" fontId="0" fillId="3" borderId="0" xfId="0" applyNumberFormat="1" applyFill="1"/>
    <xf numFmtId="165" fontId="0" fillId="3" borderId="0" xfId="2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166" fontId="6" fillId="0" borderId="0" xfId="3" applyNumberFormat="1" applyFont="1"/>
    <xf numFmtId="166" fontId="10" fillId="0" borderId="0" xfId="3" applyNumberFormat="1" applyFont="1"/>
    <xf numFmtId="166" fontId="0" fillId="0" borderId="1" xfId="0" applyNumberFormat="1" applyBorder="1"/>
    <xf numFmtId="165" fontId="4" fillId="3" borderId="1" xfId="0" applyNumberFormat="1" applyFont="1" applyFill="1" applyBorder="1"/>
    <xf numFmtId="0" fontId="4" fillId="3" borderId="1" xfId="0" applyFont="1" applyFill="1" applyBorder="1"/>
    <xf numFmtId="0" fontId="13" fillId="3" borderId="0" xfId="0" applyFont="1" applyFill="1" applyAlignment="1">
      <alignment horizontal="left" vertical="center"/>
    </xf>
    <xf numFmtId="3" fontId="0" fillId="5" borderId="1" xfId="0" applyNumberFormat="1" applyFill="1" applyBorder="1"/>
    <xf numFmtId="3" fontId="0" fillId="3" borderId="1" xfId="0" applyNumberFormat="1" applyFill="1" applyBorder="1"/>
    <xf numFmtId="3" fontId="0" fillId="3" borderId="4" xfId="0" applyNumberFormat="1" applyFill="1" applyBorder="1"/>
    <xf numFmtId="3" fontId="4" fillId="3" borderId="1" xfId="0" applyNumberFormat="1" applyFont="1" applyFill="1" applyBorder="1" applyAlignment="1">
      <alignment horizontal="center"/>
    </xf>
    <xf numFmtId="14" fontId="0" fillId="0" borderId="0" xfId="0" applyNumberFormat="1"/>
    <xf numFmtId="166" fontId="6" fillId="0" borderId="1" xfId="0" applyNumberFormat="1" applyFont="1" applyBorder="1"/>
    <xf numFmtId="1" fontId="0" fillId="0" borderId="0" xfId="0" applyNumberFormat="1"/>
    <xf numFmtId="0" fontId="11" fillId="7" borderId="4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20" fontId="4" fillId="3" borderId="1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20" fontId="0" fillId="3" borderId="0" xfId="0" applyNumberFormat="1" applyFill="1"/>
    <xf numFmtId="0" fontId="8" fillId="4" borderId="6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3" fontId="8" fillId="4" borderId="7" xfId="0" applyNumberFormat="1" applyFont="1" applyFill="1" applyBorder="1" applyAlignment="1">
      <alignment horizontal="center" vertical="top" wrapText="1"/>
    </xf>
    <xf numFmtId="165" fontId="4" fillId="3" borderId="1" xfId="2" applyNumberFormat="1" applyFont="1" applyFill="1" applyBorder="1" applyAlignment="1">
      <alignment horizontal="center"/>
    </xf>
    <xf numFmtId="3" fontId="8" fillId="4" borderId="18" xfId="0" applyNumberFormat="1" applyFont="1" applyFill="1" applyBorder="1" applyAlignment="1">
      <alignment horizontal="center" vertical="top" wrapText="1"/>
    </xf>
    <xf numFmtId="3" fontId="18" fillId="4" borderId="6" xfId="0" applyNumberFormat="1" applyFont="1" applyFill="1" applyBorder="1" applyAlignment="1">
      <alignment horizontal="center" vertical="center" wrapText="1"/>
    </xf>
    <xf numFmtId="3" fontId="18" fillId="4" borderId="7" xfId="0" applyNumberFormat="1" applyFont="1" applyFill="1" applyBorder="1" applyAlignment="1">
      <alignment horizontal="center" vertical="center" wrapText="1"/>
    </xf>
    <xf numFmtId="3" fontId="18" fillId="4" borderId="18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3" fontId="2" fillId="3" borderId="0" xfId="0" applyNumberFormat="1" applyFont="1" applyFill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 vertical="center"/>
    </xf>
    <xf numFmtId="3" fontId="11" fillId="8" borderId="1" xfId="0" applyNumberFormat="1" applyFont="1" applyFill="1" applyBorder="1" applyAlignment="1">
      <alignment horizontal="center"/>
    </xf>
    <xf numFmtId="165" fontId="11" fillId="8" borderId="1" xfId="0" applyNumberFormat="1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left" vertical="center"/>
    </xf>
    <xf numFmtId="3" fontId="11" fillId="8" borderId="5" xfId="0" applyNumberFormat="1" applyFont="1" applyFill="1" applyBorder="1" applyAlignment="1">
      <alignment horizontal="center"/>
    </xf>
    <xf numFmtId="165" fontId="11" fillId="8" borderId="5" xfId="0" applyNumberFormat="1" applyFont="1" applyFill="1" applyBorder="1" applyAlignment="1">
      <alignment horizontal="center"/>
    </xf>
    <xf numFmtId="0" fontId="11" fillId="8" borderId="17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3" fontId="11" fillId="3" borderId="2" xfId="0" applyNumberFormat="1" applyFont="1" applyFill="1" applyBorder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5" fontId="4" fillId="8" borderId="1" xfId="0" applyNumberFormat="1" applyFont="1" applyFill="1" applyBorder="1"/>
    <xf numFmtId="3" fontId="4" fillId="8" borderId="1" xfId="0" applyNumberFormat="1" applyFont="1" applyFill="1" applyBorder="1" applyAlignment="1">
      <alignment horizontal="center"/>
    </xf>
    <xf numFmtId="165" fontId="4" fillId="8" borderId="1" xfId="2" applyNumberFormat="1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1" xfId="0" applyFont="1" applyFill="1" applyBorder="1"/>
    <xf numFmtId="3" fontId="15" fillId="10" borderId="1" xfId="0" applyNumberFormat="1" applyFont="1" applyFill="1" applyBorder="1" applyAlignment="1">
      <alignment horizontal="center" vertical="center"/>
    </xf>
    <xf numFmtId="165" fontId="15" fillId="10" borderId="1" xfId="2" applyNumberFormat="1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165" fontId="17" fillId="11" borderId="1" xfId="2" applyNumberFormat="1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 vertical="center"/>
    </xf>
    <xf numFmtId="165" fontId="16" fillId="3" borderId="0" xfId="2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67" fontId="2" fillId="6" borderId="1" xfId="0" applyNumberFormat="1" applyFont="1" applyFill="1" applyBorder="1" applyAlignment="1">
      <alignment horizontal="center" vertical="center"/>
    </xf>
    <xf numFmtId="167" fontId="2" fillId="3" borderId="1" xfId="0" applyNumberFormat="1" applyFont="1" applyFill="1" applyBorder="1" applyAlignment="1">
      <alignment horizontal="center" vertical="center"/>
    </xf>
    <xf numFmtId="0" fontId="21" fillId="11" borderId="9" xfId="0" applyFont="1" applyFill="1" applyBorder="1" applyAlignment="1">
      <alignment horizontal="center"/>
    </xf>
    <xf numFmtId="0" fontId="21" fillId="11" borderId="11" xfId="0" applyFont="1" applyFill="1" applyBorder="1" applyAlignment="1">
      <alignment horizontal="center"/>
    </xf>
    <xf numFmtId="0" fontId="10" fillId="0" borderId="0" xfId="0" applyFont="1"/>
    <xf numFmtId="3" fontId="10" fillId="0" borderId="0" xfId="0" applyNumberFormat="1" applyFont="1"/>
    <xf numFmtId="0" fontId="15" fillId="10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/>
    </xf>
    <xf numFmtId="3" fontId="2" fillId="5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3" borderId="1" xfId="2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20" fontId="14" fillId="3" borderId="1" xfId="0" applyNumberFormat="1" applyFont="1" applyFill="1" applyBorder="1" applyAlignment="1">
      <alignment horizontal="center"/>
    </xf>
    <xf numFmtId="20" fontId="22" fillId="3" borderId="1" xfId="0" applyNumberFormat="1" applyFont="1" applyFill="1" applyBorder="1" applyAlignment="1">
      <alignment horizontal="center"/>
    </xf>
    <xf numFmtId="3" fontId="22" fillId="3" borderId="1" xfId="0" applyNumberFormat="1" applyFont="1" applyFill="1" applyBorder="1" applyAlignment="1">
      <alignment horizontal="center"/>
    </xf>
    <xf numFmtId="3" fontId="20" fillId="11" borderId="1" xfId="0" applyNumberFormat="1" applyFont="1" applyFill="1" applyBorder="1" applyAlignment="1">
      <alignment horizontal="center"/>
    </xf>
    <xf numFmtId="167" fontId="20" fillId="11" borderId="1" xfId="0" applyNumberFormat="1" applyFont="1" applyFill="1" applyBorder="1" applyAlignment="1">
      <alignment horizontal="center"/>
    </xf>
    <xf numFmtId="0" fontId="20" fillId="11" borderId="1" xfId="0" applyFont="1" applyFill="1" applyBorder="1"/>
    <xf numFmtId="0" fontId="10" fillId="3" borderId="0" xfId="0" applyFont="1" applyFill="1" applyAlignment="1">
      <alignment horizontal="center"/>
    </xf>
    <xf numFmtId="0" fontId="10" fillId="3" borderId="0" xfId="0" applyFont="1" applyFill="1"/>
    <xf numFmtId="165" fontId="0" fillId="3" borderId="0" xfId="2" applyNumberFormat="1" applyFont="1" applyFill="1"/>
    <xf numFmtId="0" fontId="23" fillId="8" borderId="0" xfId="0" applyFont="1" applyFill="1"/>
    <xf numFmtId="165" fontId="0" fillId="0" borderId="0" xfId="2" applyNumberFormat="1" applyFont="1"/>
    <xf numFmtId="0" fontId="4" fillId="3" borderId="1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49" fontId="24" fillId="12" borderId="20" xfId="0" applyNumberFormat="1" applyFont="1" applyFill="1" applyBorder="1" applyAlignment="1">
      <alignment horizontal="left"/>
    </xf>
    <xf numFmtId="1" fontId="25" fillId="12" borderId="20" xfId="0" applyNumberFormat="1" applyFont="1" applyFill="1" applyBorder="1" applyAlignment="1">
      <alignment horizontal="right"/>
    </xf>
    <xf numFmtId="49" fontId="25" fillId="12" borderId="20" xfId="0" applyNumberFormat="1" applyFont="1" applyFill="1" applyBorder="1" applyAlignment="1">
      <alignment horizontal="left"/>
    </xf>
    <xf numFmtId="0" fontId="11" fillId="7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left"/>
    </xf>
    <xf numFmtId="0" fontId="11" fillId="7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left"/>
    </xf>
    <xf numFmtId="0" fontId="11" fillId="13" borderId="2" xfId="0" applyFont="1" applyFill="1" applyBorder="1" applyAlignment="1">
      <alignment horizontal="center"/>
    </xf>
    <xf numFmtId="0" fontId="11" fillId="13" borderId="2" xfId="0" applyFont="1" applyFill="1" applyBorder="1" applyAlignment="1">
      <alignment horizontal="left"/>
    </xf>
    <xf numFmtId="0" fontId="11" fillId="13" borderId="5" xfId="0" applyFont="1" applyFill="1" applyBorder="1" applyAlignment="1">
      <alignment horizontal="center"/>
    </xf>
    <xf numFmtId="0" fontId="11" fillId="13" borderId="5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left"/>
    </xf>
    <xf numFmtId="0" fontId="11" fillId="13" borderId="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3" fontId="11" fillId="13" borderId="2" xfId="0" applyNumberFormat="1" applyFont="1" applyFill="1" applyBorder="1" applyAlignment="1">
      <alignment horizontal="center"/>
    </xf>
    <xf numFmtId="3" fontId="11" fillId="13" borderId="5" xfId="0" applyNumberFormat="1" applyFont="1" applyFill="1" applyBorder="1" applyAlignment="1">
      <alignment horizontal="center"/>
    </xf>
    <xf numFmtId="3" fontId="11" fillId="13" borderId="1" xfId="0" applyNumberFormat="1" applyFont="1" applyFill="1" applyBorder="1" applyAlignment="1">
      <alignment horizontal="center"/>
    </xf>
    <xf numFmtId="165" fontId="11" fillId="13" borderId="2" xfId="0" applyNumberFormat="1" applyFont="1" applyFill="1" applyBorder="1" applyAlignment="1">
      <alignment horizontal="center"/>
    </xf>
    <xf numFmtId="165" fontId="11" fillId="13" borderId="5" xfId="0" applyNumberFormat="1" applyFont="1" applyFill="1" applyBorder="1" applyAlignment="1">
      <alignment horizontal="center"/>
    </xf>
    <xf numFmtId="165" fontId="11" fillId="13" borderId="1" xfId="0" applyNumberFormat="1" applyFont="1" applyFill="1" applyBorder="1" applyAlignment="1">
      <alignment horizontal="center"/>
    </xf>
    <xf numFmtId="1" fontId="6" fillId="0" borderId="0" xfId="0" applyNumberFormat="1" applyFont="1"/>
    <xf numFmtId="166" fontId="0" fillId="0" borderId="0" xfId="3" applyNumberFormat="1" applyFont="1" applyFill="1"/>
    <xf numFmtId="0" fontId="6" fillId="0" borderId="0" xfId="0" quotePrefix="1" applyFont="1" applyAlignment="1">
      <alignment horizontal="left"/>
    </xf>
    <xf numFmtId="4" fontId="0" fillId="0" borderId="0" xfId="0" applyNumberForma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" fontId="7" fillId="0" borderId="0" xfId="0" applyNumberFormat="1" applyFont="1"/>
    <xf numFmtId="0" fontId="6" fillId="0" borderId="0" xfId="0" quotePrefix="1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9" fontId="23" fillId="3" borderId="0" xfId="2" applyFont="1" applyFill="1"/>
    <xf numFmtId="0" fontId="0" fillId="0" borderId="1" xfId="0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3" fontId="11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3" fontId="11" fillId="13" borderId="2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/>
    <xf numFmtId="3" fontId="11" fillId="0" borderId="21" xfId="0" applyNumberFormat="1" applyFont="1" applyBorder="1" applyAlignment="1">
      <alignment horizontal="center"/>
    </xf>
    <xf numFmtId="167" fontId="0" fillId="0" borderId="0" xfId="0" applyNumberFormat="1"/>
    <xf numFmtId="0" fontId="19" fillId="11" borderId="1" xfId="0" applyFont="1" applyFill="1" applyBorder="1" applyAlignment="1">
      <alignment horizontal="center"/>
    </xf>
    <xf numFmtId="0" fontId="19" fillId="11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1" xfId="0" applyNumberFormat="1" applyBorder="1"/>
  </cellXfs>
  <cellStyles count="4">
    <cellStyle name="Millares" xfId="3" builtinId="3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Gráfico!$C$4</c:f>
              <c:strCache>
                <c:ptCount val="1"/>
                <c:pt idx="0">
                  <c:v>SEBASTIAN OPEN DAY (ENE)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Gráfico!$J$3</c:f>
              <c:strCache>
                <c:ptCount val="1"/>
                <c:pt idx="0">
                  <c:v>15:00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Gráfico!$D$4:$M$4</c15:sqref>
                  </c15:fullRef>
                </c:ext>
              </c:extLst>
              <c:f>Gráfico!$J$4</c:f>
              <c:numCache>
                <c:formatCode>#,##0</c:formatCode>
                <c:ptCount val="1"/>
                <c:pt idx="0">
                  <c:v>2082077.6800000004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9-4B54-B926-00AF18AEE288}"/>
            </c:ext>
          </c:extLst>
        </c:ser>
        <c:ser>
          <c:idx val="1"/>
          <c:order val="1"/>
          <c:tx>
            <c:strRef>
              <c:f>Gráfico!$C$5</c:f>
              <c:strCache>
                <c:ptCount val="1"/>
                <c:pt idx="0">
                  <c:v>MARIA OPEN DAY (MAY)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Gráfico!$J$3</c:f>
              <c:strCache>
                <c:ptCount val="1"/>
                <c:pt idx="0">
                  <c:v>15:00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Gráfico!$D$5:$M$5</c15:sqref>
                  </c15:fullRef>
                </c:ext>
              </c:extLst>
              <c:f>Gráfico!$J$5</c:f>
              <c:numCache>
                <c:formatCode>#,##0</c:formatCode>
                <c:ptCount val="1"/>
                <c:pt idx="0">
                  <c:v>1550061.68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9-4B54-B926-00AF18AEE288}"/>
            </c:ext>
          </c:extLst>
        </c:ser>
        <c:ser>
          <c:idx val="2"/>
          <c:order val="2"/>
          <c:tx>
            <c:strRef>
              <c:f>Gráfico!$C$6</c:f>
              <c:strCache>
                <c:ptCount val="1"/>
                <c:pt idx="0">
                  <c:v>BENJAMIN OPEN DAY (JUN)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Gráfico!$J$3</c:f>
              <c:strCache>
                <c:ptCount val="1"/>
                <c:pt idx="0">
                  <c:v>15:00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Gráfico!$D$6:$M$6</c15:sqref>
                  </c15:fullRef>
                </c:ext>
              </c:extLst>
              <c:f>Gráfico!$J$6</c:f>
              <c:numCache>
                <c:formatCode>#,##0</c:formatCode>
                <c:ptCount val="1"/>
                <c:pt idx="0">
                  <c:v>1852623.44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9-4B54-B926-00AF18AEE288}"/>
            </c:ext>
          </c:extLst>
        </c:ser>
        <c:ser>
          <c:idx val="3"/>
          <c:order val="3"/>
          <c:tx>
            <c:strRef>
              <c:f>Gráfico!$C$7</c:f>
              <c:strCache>
                <c:ptCount val="1"/>
                <c:pt idx="0">
                  <c:v>BETTINA OPEN DAY (SEP)</c:v>
                </c:pt>
              </c:strCache>
            </c:strRef>
          </c:tx>
          <c:spPr>
            <a:solidFill>
              <a:srgbClr val="C00000"/>
            </a:solidFill>
            <a:ln w="444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Gráfico!$J$3</c:f>
              <c:strCache>
                <c:ptCount val="1"/>
                <c:pt idx="0">
                  <c:v>15:00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Gráfico!$D$7:$M$7</c15:sqref>
                  </c15:fullRef>
                </c:ext>
              </c:extLst>
              <c:f>Gráfico!$J$7</c:f>
              <c:numCache>
                <c:formatCode>#,##0</c:formatCode>
                <c:ptCount val="1"/>
                <c:pt idx="0">
                  <c:v>2112465.5699999989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6-4959-9471-2F12D0A248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50937408"/>
        <c:axId val="750929920"/>
      </c:barChart>
      <c:catAx>
        <c:axId val="75093740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929920"/>
        <c:crosses val="autoZero"/>
        <c:auto val="1"/>
        <c:lblAlgn val="ctr"/>
        <c:lblOffset val="100"/>
        <c:noMultiLvlLbl val="0"/>
      </c:catAx>
      <c:valAx>
        <c:axId val="750929920"/>
        <c:scaling>
          <c:orientation val="minMax"/>
          <c:max val="4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937408"/>
        <c:crosses val="autoZero"/>
        <c:crossBetween val="between"/>
        <c:majorUnit val="1500000"/>
      </c:valAx>
      <c:spPr>
        <a:noFill/>
        <a:ln w="1905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>
        <a:alphaModFix amt="57000"/>
      </a:blip>
      <a:stretch>
        <a:fillRect/>
      </a:stretch>
    </a:blipFill>
    <a:ln w="349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11640</xdr:rowOff>
    </xdr:from>
    <xdr:to>
      <xdr:col>13</xdr:col>
      <xdr:colOff>355600</xdr:colOff>
      <xdr:row>37</xdr:row>
      <xdr:rowOff>67732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979610-D065-ED9F-4080-E89FDAA9BA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891540</xdr:colOff>
      <xdr:row>0</xdr:row>
      <xdr:rowOff>732730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2E9A4D-538B-1D19-8C45-63F57F787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11</xdr:col>
      <xdr:colOff>125085</xdr:colOff>
      <xdr:row>0</xdr:row>
      <xdr:rowOff>563880</xdr:rowOff>
    </xdr:from>
    <xdr:to>
      <xdr:col>13</xdr:col>
      <xdr:colOff>222555</xdr:colOff>
      <xdr:row>16</xdr:row>
      <xdr:rowOff>85057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454F4E-2C31-4321-A0C2-BDE17AAE2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91405" y="563880"/>
          <a:ext cx="1682430" cy="34073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180975</xdr:rowOff>
    </xdr:from>
    <xdr:to>
      <xdr:col>0</xdr:col>
      <xdr:colOff>1038225</xdr:colOff>
      <xdr:row>0</xdr:row>
      <xdr:rowOff>871795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571A871-5A63-47F3-91AB-F6DDF58F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80975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0</xdr:row>
      <xdr:rowOff>1043940</xdr:rowOff>
    </xdr:from>
    <xdr:to>
      <xdr:col>9</xdr:col>
      <xdr:colOff>707070</xdr:colOff>
      <xdr:row>16</xdr:row>
      <xdr:rowOff>77437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628974-BCB4-4843-A79D-0E1B118E4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9380" y="1043940"/>
          <a:ext cx="1682430" cy="34073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0</xdr:col>
      <xdr:colOff>1196340</xdr:colOff>
      <xdr:row>0</xdr:row>
      <xdr:rowOff>1047750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DE0505-1CC0-4BF5-87FB-B26987F53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85725"/>
          <a:ext cx="1019175" cy="9525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12</xdr:col>
      <xdr:colOff>670560</xdr:colOff>
      <xdr:row>22</xdr:row>
      <xdr:rowOff>199240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638F4E-9AD4-4C68-BA22-168620540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35840" y="1341120"/>
          <a:ext cx="2255520" cy="45680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171450</xdr:rowOff>
    </xdr:from>
    <xdr:to>
      <xdr:col>1</xdr:col>
      <xdr:colOff>377190</xdr:colOff>
      <xdr:row>0</xdr:row>
      <xdr:rowOff>858460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49C451-5496-4789-93F8-790E763D5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171450"/>
          <a:ext cx="691515" cy="687010"/>
        </a:xfrm>
        <a:prstGeom prst="rect">
          <a:avLst/>
        </a:prstGeom>
      </xdr:spPr>
    </xdr:pic>
    <xdr:clientData/>
  </xdr:twoCellAnchor>
  <xdr:twoCellAnchor editAs="oneCell">
    <xdr:from>
      <xdr:col>8</xdr:col>
      <xdr:colOff>38099</xdr:colOff>
      <xdr:row>9</xdr:row>
      <xdr:rowOff>161925</xdr:rowOff>
    </xdr:from>
    <xdr:to>
      <xdr:col>10</xdr:col>
      <xdr:colOff>714374</xdr:colOff>
      <xdr:row>33</xdr:row>
      <xdr:rowOff>123241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619197-1182-48BB-8ADC-5DD7AE736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20349" y="3000375"/>
          <a:ext cx="2238375" cy="45333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819149</xdr:colOff>
      <xdr:row>0</xdr:row>
      <xdr:rowOff>674293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3428F9-2258-4A21-9A90-0A77ABCCB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628649" cy="636193"/>
        </a:xfrm>
        <a:prstGeom prst="rect">
          <a:avLst/>
        </a:prstGeom>
      </xdr:spPr>
    </xdr:pic>
    <xdr:clientData/>
  </xdr:twoCellAnchor>
  <xdr:twoCellAnchor editAs="oneCell">
    <xdr:from>
      <xdr:col>6</xdr:col>
      <xdr:colOff>311150</xdr:colOff>
      <xdr:row>0</xdr:row>
      <xdr:rowOff>311151</xdr:rowOff>
    </xdr:from>
    <xdr:to>
      <xdr:col>7</xdr:col>
      <xdr:colOff>790365</xdr:colOff>
      <xdr:row>10</xdr:row>
      <xdr:rowOff>146051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E33D79-B7E9-4616-A62F-C7476E456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4450" y="311151"/>
          <a:ext cx="1272965" cy="2578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57150</xdr:rowOff>
    </xdr:from>
    <xdr:to>
      <xdr:col>0</xdr:col>
      <xdr:colOff>923925</xdr:colOff>
      <xdr:row>0</xdr:row>
      <xdr:rowOff>747970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D57870-07E3-4079-84B1-CAD2D1FA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57150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6</xdr:col>
      <xdr:colOff>311726</xdr:colOff>
      <xdr:row>0</xdr:row>
      <xdr:rowOff>630382</xdr:rowOff>
    </xdr:from>
    <xdr:to>
      <xdr:col>8</xdr:col>
      <xdr:colOff>414738</xdr:colOff>
      <xdr:row>17</xdr:row>
      <xdr:rowOff>82286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A0829D-BA12-42F5-AA06-B8D81D052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3581" y="630382"/>
          <a:ext cx="1682430" cy="34073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180975</xdr:rowOff>
    </xdr:from>
    <xdr:to>
      <xdr:col>0</xdr:col>
      <xdr:colOff>1133475</xdr:colOff>
      <xdr:row>0</xdr:row>
      <xdr:rowOff>871795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38194F-4141-4A20-B82E-E0CD4ABD7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80975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7</xdr:col>
      <xdr:colOff>541020</xdr:colOff>
      <xdr:row>2</xdr:row>
      <xdr:rowOff>22860</xdr:rowOff>
    </xdr:from>
    <xdr:to>
      <xdr:col>10</xdr:col>
      <xdr:colOff>220980</xdr:colOff>
      <xdr:row>23</xdr:row>
      <xdr:rowOff>29133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B56484-9CAC-48F2-8C60-15C7CA9A4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0" y="1295400"/>
          <a:ext cx="2057400" cy="416679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ncon, Maite" id="{064F67D6-550F-4B31-9F4E-37A39F79966C}" userId="S::WN00089620@wgs.wuerth.com::f97c1e71-febe-43ae-9fef-4aad4696390c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593" dT="2023-07-06T14:17:05.36" personId="{064F67D6-550F-4B31-9F4E-37A39F79966C}" id="{4623908F-E8D7-4A69-B814-6593A840BF8D}">
    <text xml:space="preserve">Antes era el 53308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28EA7-0748-4CF8-93FB-2926C325EB9B}">
  <sheetPr codeName="Hoja1"/>
  <dimension ref="A1:AK124"/>
  <sheetViews>
    <sheetView zoomScale="90" zoomScaleNormal="90" workbookViewId="0">
      <selection activeCell="C3" sqref="C3"/>
    </sheetView>
  </sheetViews>
  <sheetFormatPr baseColWidth="10" defaultRowHeight="15" x14ac:dyDescent="0.25"/>
  <cols>
    <col min="3" max="3" width="26.5703125" bestFit="1" customWidth="1"/>
    <col min="13" max="13" width="12.7109375" bestFit="1" customWidth="1"/>
    <col min="14" max="14" width="12" bestFit="1" customWidth="1"/>
    <col min="17" max="37" width="11.42578125" style="84"/>
  </cols>
  <sheetData>
    <row r="1" spans="1:16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6.5" x14ac:dyDescent="0.3">
      <c r="A3" s="84"/>
      <c r="B3" s="84"/>
      <c r="C3" s="99"/>
      <c r="D3" s="190">
        <v>0.375</v>
      </c>
      <c r="E3" s="128">
        <v>0.41666666666666669</v>
      </c>
      <c r="F3" s="190">
        <v>0.45833333333333298</v>
      </c>
      <c r="G3" s="128">
        <v>0.5</v>
      </c>
      <c r="H3" s="190">
        <v>0.54166666666666596</v>
      </c>
      <c r="I3" s="128">
        <v>0.58333333333333304</v>
      </c>
      <c r="J3" s="190">
        <v>0.625</v>
      </c>
      <c r="K3" s="128">
        <v>0.66666666666666596</v>
      </c>
      <c r="L3" s="190">
        <v>0.70833333333333304</v>
      </c>
      <c r="M3" s="191" t="s">
        <v>612</v>
      </c>
      <c r="N3" s="84"/>
      <c r="O3" s="84"/>
      <c r="P3" s="84"/>
    </row>
    <row r="4" spans="1:16" ht="16.5" x14ac:dyDescent="0.3">
      <c r="A4" s="84"/>
      <c r="B4" s="84"/>
      <c r="C4" s="110" t="s">
        <v>2591</v>
      </c>
      <c r="D4" s="129">
        <v>253917</v>
      </c>
      <c r="E4" s="115">
        <v>648310</v>
      </c>
      <c r="F4" s="129">
        <v>867950</v>
      </c>
      <c r="G4" s="115">
        <v>1210592.0999999999</v>
      </c>
      <c r="H4" s="129">
        <v>1632835.8699999999</v>
      </c>
      <c r="I4" s="115">
        <v>1899098</v>
      </c>
      <c r="J4" s="129">
        <v>2082077.6800000004</v>
      </c>
      <c r="K4" s="115">
        <v>2291470</v>
      </c>
      <c r="L4" s="129">
        <v>2510740.8200000012</v>
      </c>
      <c r="M4" s="192">
        <v>2885491.83</v>
      </c>
      <c r="N4" s="198"/>
      <c r="O4" s="84"/>
      <c r="P4" s="84"/>
    </row>
    <row r="5" spans="1:16" ht="16.5" x14ac:dyDescent="0.3">
      <c r="A5" s="84"/>
      <c r="B5" s="84"/>
      <c r="C5" s="110" t="s">
        <v>2592</v>
      </c>
      <c r="D5" s="129">
        <v>176191.30000000002</v>
      </c>
      <c r="E5" s="115">
        <v>371972.77000000008</v>
      </c>
      <c r="F5" s="129">
        <v>672351.01999999979</v>
      </c>
      <c r="G5" s="115">
        <v>941728.91</v>
      </c>
      <c r="H5" s="129">
        <v>1232884.93</v>
      </c>
      <c r="I5" s="115">
        <v>1391473.3049999999</v>
      </c>
      <c r="J5" s="129">
        <v>1550061.68</v>
      </c>
      <c r="K5" s="115">
        <v>1729641.1999999988</v>
      </c>
      <c r="L5" s="129">
        <v>1976420.63</v>
      </c>
      <c r="M5" s="192">
        <v>2344917</v>
      </c>
      <c r="N5" s="101"/>
      <c r="O5" s="84"/>
      <c r="P5" s="84"/>
    </row>
    <row r="6" spans="1:16" ht="16.5" x14ac:dyDescent="0.3">
      <c r="A6" s="84"/>
      <c r="B6" s="84"/>
      <c r="C6" s="110" t="s">
        <v>2590</v>
      </c>
      <c r="D6" s="129">
        <v>199392.16999999998</v>
      </c>
      <c r="E6" s="115">
        <v>475350</v>
      </c>
      <c r="F6" s="129">
        <v>792493.76000000024</v>
      </c>
      <c r="G6" s="115">
        <v>1064315.2399999998</v>
      </c>
      <c r="H6" s="129">
        <v>1452867.2999999996</v>
      </c>
      <c r="I6" s="115">
        <v>1627954</v>
      </c>
      <c r="J6" s="129">
        <v>1852623.44</v>
      </c>
      <c r="K6" s="235">
        <v>2001212.7899999998</v>
      </c>
      <c r="L6" s="236">
        <v>2228785.4899999998</v>
      </c>
      <c r="M6" s="192">
        <v>2477213.8899999983</v>
      </c>
      <c r="N6" s="101"/>
      <c r="O6" s="84"/>
      <c r="P6" s="84"/>
    </row>
    <row r="7" spans="1:16" ht="16.5" x14ac:dyDescent="0.3">
      <c r="A7" s="84"/>
      <c r="B7" s="84"/>
      <c r="C7" s="110" t="s">
        <v>2589</v>
      </c>
      <c r="D7" s="129">
        <v>221108.47</v>
      </c>
      <c r="E7" s="115">
        <v>513284</v>
      </c>
      <c r="F7" s="129">
        <v>873752</v>
      </c>
      <c r="G7" s="115">
        <v>1285475.3399999999</v>
      </c>
      <c r="H7" s="129">
        <v>1648338.7899999996</v>
      </c>
      <c r="I7" s="115">
        <v>1875325</v>
      </c>
      <c r="J7" s="129">
        <v>2112465.5699999989</v>
      </c>
      <c r="K7" s="235"/>
      <c r="L7" s="236"/>
      <c r="M7" s="192"/>
      <c r="N7" s="198"/>
      <c r="O7" s="101"/>
      <c r="P7" s="101"/>
    </row>
    <row r="8" spans="1:16" x14ac:dyDescent="0.25">
      <c r="A8" s="84"/>
      <c r="B8" s="84"/>
      <c r="C8" s="101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84"/>
      <c r="O8" s="84"/>
      <c r="P8" s="84"/>
    </row>
    <row r="9" spans="1:16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</row>
    <row r="10" spans="1:16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</row>
    <row r="11" spans="1:16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130"/>
      <c r="O11" s="84"/>
      <c r="P11" s="84"/>
    </row>
    <row r="12" spans="1:16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130"/>
      <c r="O12" s="84"/>
      <c r="P12" s="84"/>
    </row>
    <row r="13" spans="1:16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130"/>
      <c r="O13" s="84"/>
      <c r="P13" s="84"/>
    </row>
    <row r="14" spans="1:16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130"/>
      <c r="O14" s="84"/>
      <c r="P14" s="84"/>
    </row>
    <row r="15" spans="1:16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130"/>
      <c r="O15" s="84"/>
      <c r="P15" s="84"/>
    </row>
    <row r="16" spans="1:16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130"/>
      <c r="O16" s="84"/>
      <c r="P16" s="84"/>
    </row>
    <row r="17" spans="1:16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130"/>
      <c r="O17" s="84"/>
      <c r="P17" s="84"/>
    </row>
    <row r="18" spans="1:16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130"/>
      <c r="O18" s="84"/>
      <c r="P18" s="84"/>
    </row>
    <row r="19" spans="1:16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130"/>
      <c r="O19" s="84"/>
      <c r="P19" s="84"/>
    </row>
    <row r="20" spans="1:16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130"/>
      <c r="O20" s="84"/>
      <c r="P20" s="84"/>
    </row>
    <row r="21" spans="1:16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130"/>
      <c r="O21" s="84"/>
      <c r="P21" s="84"/>
    </row>
    <row r="22" spans="1:16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130"/>
      <c r="O22" s="84"/>
      <c r="P22" s="84"/>
    </row>
    <row r="23" spans="1:16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130"/>
      <c r="O23" s="84"/>
      <c r="P23" s="84"/>
    </row>
    <row r="24" spans="1:16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7" spans="1:16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</row>
    <row r="28" spans="1:16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</row>
    <row r="29" spans="1:16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  <row r="30" spans="1:16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6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  <row r="32" spans="1:16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1:16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</row>
    <row r="34" spans="1:16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  <row r="35" spans="1:16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</row>
    <row r="36" spans="1:16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</row>
    <row r="37" spans="1:16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</row>
    <row r="38" spans="1:16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</row>
    <row r="39" spans="1:16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1:16" s="84" customFormat="1" x14ac:dyDescent="0.25"/>
    <row r="41" spans="1:16" s="84" customFormat="1" x14ac:dyDescent="0.25"/>
    <row r="42" spans="1:16" s="84" customFormat="1" x14ac:dyDescent="0.25"/>
    <row r="43" spans="1:16" s="84" customFormat="1" x14ac:dyDescent="0.25"/>
    <row r="44" spans="1:16" s="84" customFormat="1" x14ac:dyDescent="0.25"/>
    <row r="45" spans="1:16" s="84" customFormat="1" x14ac:dyDescent="0.25"/>
    <row r="46" spans="1:16" s="84" customFormat="1" x14ac:dyDescent="0.25"/>
    <row r="47" spans="1:16" s="84" customFormat="1" x14ac:dyDescent="0.25"/>
    <row r="48" spans="1:16" s="84" customFormat="1" x14ac:dyDescent="0.25"/>
    <row r="49" s="84" customFormat="1" x14ac:dyDescent="0.25"/>
    <row r="50" s="84" customFormat="1" x14ac:dyDescent="0.25"/>
    <row r="51" s="84" customFormat="1" x14ac:dyDescent="0.25"/>
    <row r="52" s="84" customFormat="1" x14ac:dyDescent="0.25"/>
    <row r="53" s="84" customFormat="1" x14ac:dyDescent="0.25"/>
    <row r="54" s="84" customFormat="1" x14ac:dyDescent="0.25"/>
    <row r="55" s="84" customFormat="1" x14ac:dyDescent="0.25"/>
    <row r="56" s="84" customFormat="1" x14ac:dyDescent="0.25"/>
    <row r="57" s="84" customFormat="1" x14ac:dyDescent="0.25"/>
    <row r="58" s="84" customFormat="1" x14ac:dyDescent="0.25"/>
    <row r="59" s="84" customFormat="1" x14ac:dyDescent="0.25"/>
    <row r="60" s="84" customFormat="1" x14ac:dyDescent="0.25"/>
    <row r="61" s="84" customFormat="1" x14ac:dyDescent="0.25"/>
    <row r="62" s="84" customFormat="1" x14ac:dyDescent="0.25"/>
    <row r="63" s="84" customFormat="1" x14ac:dyDescent="0.25"/>
    <row r="64" s="84" customFormat="1" x14ac:dyDescent="0.25"/>
    <row r="65" s="84" customFormat="1" x14ac:dyDescent="0.25"/>
    <row r="66" s="84" customFormat="1" x14ac:dyDescent="0.25"/>
    <row r="67" s="84" customFormat="1" x14ac:dyDescent="0.25"/>
    <row r="68" s="84" customFormat="1" x14ac:dyDescent="0.25"/>
    <row r="69" s="84" customFormat="1" x14ac:dyDescent="0.25"/>
    <row r="70" s="84" customFormat="1" x14ac:dyDescent="0.25"/>
    <row r="71" s="84" customFormat="1" x14ac:dyDescent="0.25"/>
    <row r="72" s="84" customFormat="1" x14ac:dyDescent="0.25"/>
    <row r="73" s="84" customFormat="1" x14ac:dyDescent="0.25"/>
    <row r="74" s="84" customFormat="1" x14ac:dyDescent="0.25"/>
    <row r="75" s="84" customFormat="1" x14ac:dyDescent="0.25"/>
    <row r="76" s="84" customFormat="1" x14ac:dyDescent="0.25"/>
    <row r="77" s="84" customFormat="1" x14ac:dyDescent="0.25"/>
    <row r="78" s="84" customFormat="1" x14ac:dyDescent="0.25"/>
    <row r="79" s="84" customFormat="1" x14ac:dyDescent="0.25"/>
    <row r="80" s="84" customFormat="1" x14ac:dyDescent="0.25"/>
    <row r="81" s="84" customFormat="1" x14ac:dyDescent="0.25"/>
    <row r="82" s="84" customFormat="1" x14ac:dyDescent="0.25"/>
    <row r="83" s="84" customFormat="1" x14ac:dyDescent="0.25"/>
    <row r="84" s="84" customFormat="1" x14ac:dyDescent="0.25"/>
    <row r="85" s="84" customFormat="1" x14ac:dyDescent="0.25"/>
    <row r="86" s="84" customFormat="1" x14ac:dyDescent="0.25"/>
    <row r="87" s="84" customFormat="1" x14ac:dyDescent="0.25"/>
    <row r="88" s="84" customFormat="1" x14ac:dyDescent="0.25"/>
    <row r="89" s="84" customFormat="1" x14ac:dyDescent="0.25"/>
    <row r="90" s="84" customFormat="1" x14ac:dyDescent="0.25"/>
    <row r="91" s="84" customFormat="1" x14ac:dyDescent="0.25"/>
    <row r="92" s="84" customFormat="1" x14ac:dyDescent="0.25"/>
    <row r="93" s="84" customFormat="1" x14ac:dyDescent="0.25"/>
    <row r="94" s="84" customFormat="1" x14ac:dyDescent="0.25"/>
    <row r="95" s="84" customFormat="1" x14ac:dyDescent="0.25"/>
    <row r="96" s="84" customFormat="1" x14ac:dyDescent="0.25"/>
    <row r="97" s="84" customFormat="1" x14ac:dyDescent="0.25"/>
    <row r="98" s="84" customFormat="1" x14ac:dyDescent="0.25"/>
    <row r="99" s="84" customFormat="1" x14ac:dyDescent="0.25"/>
    <row r="100" s="84" customFormat="1" x14ac:dyDescent="0.25"/>
    <row r="101" s="84" customFormat="1" x14ac:dyDescent="0.25"/>
    <row r="102" s="84" customFormat="1" x14ac:dyDescent="0.25"/>
    <row r="103" s="84" customFormat="1" x14ac:dyDescent="0.25"/>
    <row r="104" s="84" customFormat="1" x14ac:dyDescent="0.25"/>
    <row r="105" s="84" customFormat="1" x14ac:dyDescent="0.25"/>
    <row r="106" s="84" customFormat="1" x14ac:dyDescent="0.25"/>
    <row r="107" s="84" customFormat="1" x14ac:dyDescent="0.25"/>
    <row r="108" s="84" customFormat="1" x14ac:dyDescent="0.25"/>
    <row r="109" s="84" customFormat="1" x14ac:dyDescent="0.25"/>
    <row r="110" s="84" customFormat="1" x14ac:dyDescent="0.25"/>
    <row r="111" s="84" customFormat="1" x14ac:dyDescent="0.25"/>
    <row r="112" s="84" customFormat="1" x14ac:dyDescent="0.25"/>
    <row r="113" s="84" customFormat="1" x14ac:dyDescent="0.25"/>
    <row r="114" s="84" customFormat="1" x14ac:dyDescent="0.25"/>
    <row r="115" s="84" customFormat="1" x14ac:dyDescent="0.25"/>
    <row r="116" s="84" customFormat="1" x14ac:dyDescent="0.25"/>
    <row r="117" s="84" customFormat="1" x14ac:dyDescent="0.25"/>
    <row r="118" s="84" customFormat="1" x14ac:dyDescent="0.25"/>
    <row r="119" s="84" customFormat="1" x14ac:dyDescent="0.25"/>
    <row r="120" s="84" customFormat="1" x14ac:dyDescent="0.25"/>
    <row r="121" s="84" customFormat="1" x14ac:dyDescent="0.25"/>
    <row r="122" s="84" customFormat="1" x14ac:dyDescent="0.25"/>
    <row r="123" s="84" customFormat="1" x14ac:dyDescent="0.25"/>
    <row r="124" s="84" customFormat="1" x14ac:dyDescent="0.25"/>
  </sheetData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168"/>
  <sheetViews>
    <sheetView workbookViewId="0"/>
  </sheetViews>
  <sheetFormatPr baseColWidth="10" defaultRowHeight="15" x14ac:dyDescent="0.25"/>
  <cols>
    <col min="1" max="1" width="16.7109375" bestFit="1" customWidth="1"/>
    <col min="2" max="2" width="16.140625" style="10" customWidth="1"/>
    <col min="3" max="3" width="25.85546875" customWidth="1"/>
    <col min="4" max="4" width="20.28515625" bestFit="1" customWidth="1"/>
    <col min="5" max="5" width="14.28515625" customWidth="1"/>
  </cols>
  <sheetData>
    <row r="1" spans="1:8" x14ac:dyDescent="0.25">
      <c r="A1" t="s">
        <v>150</v>
      </c>
      <c r="B1" s="6">
        <f>SUM(B2:B225)</f>
        <v>424526.77000000008</v>
      </c>
      <c r="D1" s="6">
        <f>SUM('JAS Duelos'!C3:C16)</f>
        <v>424526.76999999996</v>
      </c>
      <c r="E1" s="16">
        <f>+B1-D1</f>
        <v>0</v>
      </c>
      <c r="G1" t="s">
        <v>159</v>
      </c>
    </row>
    <row r="2" spans="1:8" x14ac:dyDescent="0.25">
      <c r="A2" s="14"/>
      <c r="B2" s="233"/>
      <c r="D2" s="6"/>
      <c r="E2" s="6"/>
      <c r="G2" t="s">
        <v>160</v>
      </c>
    </row>
    <row r="3" spans="1:8" x14ac:dyDescent="0.25">
      <c r="A3" s="14"/>
      <c r="B3" s="233"/>
      <c r="G3" t="s">
        <v>156</v>
      </c>
      <c r="H3" t="s">
        <v>161</v>
      </c>
    </row>
    <row r="4" spans="1:8" x14ac:dyDescent="0.25">
      <c r="A4" s="14"/>
      <c r="B4" s="233"/>
      <c r="D4" s="14"/>
      <c r="G4" t="s">
        <v>154</v>
      </c>
      <c r="H4" t="s">
        <v>162</v>
      </c>
    </row>
    <row r="5" spans="1:8" x14ac:dyDescent="0.25">
      <c r="A5" s="14"/>
      <c r="B5" s="233"/>
      <c r="G5" t="s">
        <v>157</v>
      </c>
      <c r="H5" t="s">
        <v>163</v>
      </c>
    </row>
    <row r="6" spans="1:8" x14ac:dyDescent="0.25">
      <c r="A6" s="14" t="s">
        <v>123</v>
      </c>
      <c r="B6" s="233">
        <v>2582.1800000000003</v>
      </c>
      <c r="C6">
        <f>VLOOKUP(A6,Autoservicios!$B$2:$D$161,3,0)-B6</f>
        <v>0</v>
      </c>
      <c r="D6" s="14"/>
      <c r="G6" t="s">
        <v>151</v>
      </c>
      <c r="H6" t="s">
        <v>164</v>
      </c>
    </row>
    <row r="7" spans="1:8" x14ac:dyDescent="0.25">
      <c r="A7" s="14" t="s">
        <v>91</v>
      </c>
      <c r="B7" s="233">
        <v>2032.92</v>
      </c>
      <c r="C7">
        <f>VLOOKUP(A7,Autoservicios!$B$2:$D$161,3,0)-B7</f>
        <v>0</v>
      </c>
      <c r="G7" t="s">
        <v>152</v>
      </c>
      <c r="H7" t="s">
        <v>164</v>
      </c>
    </row>
    <row r="8" spans="1:8" x14ac:dyDescent="0.25">
      <c r="A8" s="14" t="s">
        <v>71</v>
      </c>
      <c r="B8" s="233">
        <v>3676.6799999999994</v>
      </c>
      <c r="C8">
        <f>VLOOKUP(A8,Autoservicios!$B$2:$D$161,3,0)-B8</f>
        <v>0</v>
      </c>
      <c r="G8" t="s">
        <v>153</v>
      </c>
      <c r="H8" t="s">
        <v>164</v>
      </c>
    </row>
    <row r="9" spans="1:8" x14ac:dyDescent="0.25">
      <c r="A9" s="14" t="s">
        <v>63</v>
      </c>
      <c r="B9" s="233">
        <v>3485.25</v>
      </c>
      <c r="C9">
        <f>VLOOKUP(A9,Autoservicios!$B$2:$D$161,3,0)-B9</f>
        <v>0</v>
      </c>
      <c r="G9" t="s">
        <v>165</v>
      </c>
      <c r="H9" t="s">
        <v>164</v>
      </c>
    </row>
    <row r="10" spans="1:8" x14ac:dyDescent="0.25">
      <c r="A10" s="14" t="s">
        <v>136</v>
      </c>
      <c r="B10" s="233">
        <v>4575.16</v>
      </c>
      <c r="C10">
        <f>VLOOKUP(A10,Autoservicios!$B$2:$D$161,3,0)-B10</f>
        <v>0</v>
      </c>
      <c r="G10" t="s">
        <v>155</v>
      </c>
      <c r="H10" t="s">
        <v>166</v>
      </c>
    </row>
    <row r="11" spans="1:8" x14ac:dyDescent="0.25">
      <c r="A11" s="14" t="s">
        <v>19</v>
      </c>
      <c r="B11" s="233">
        <v>2904.4199999999996</v>
      </c>
      <c r="C11">
        <f>VLOOKUP(A11,Autoservicios!$B$2:$D$161,3,0)-B11</f>
        <v>0</v>
      </c>
      <c r="G11" t="s">
        <v>167</v>
      </c>
      <c r="H11" t="s">
        <v>168</v>
      </c>
    </row>
    <row r="12" spans="1:8" x14ac:dyDescent="0.25">
      <c r="A12" s="14" t="s">
        <v>72</v>
      </c>
      <c r="B12" s="233">
        <v>5277.34</v>
      </c>
      <c r="C12">
        <f>VLOOKUP(A12,Autoservicios!$B$2:$D$161,3,0)-B12</f>
        <v>0</v>
      </c>
      <c r="G12" t="s">
        <v>158</v>
      </c>
      <c r="H12" t="s">
        <v>169</v>
      </c>
    </row>
    <row r="13" spans="1:8" x14ac:dyDescent="0.25">
      <c r="A13" s="14" t="s">
        <v>64</v>
      </c>
      <c r="B13" s="233">
        <v>4598.49</v>
      </c>
      <c r="C13">
        <f>VLOOKUP(A13,Autoservicios!$B$2:$D$161,3,0)-B13</f>
        <v>0</v>
      </c>
      <c r="G13" t="s">
        <v>607</v>
      </c>
      <c r="H13" t="s">
        <v>608</v>
      </c>
    </row>
    <row r="14" spans="1:8" x14ac:dyDescent="0.25">
      <c r="A14" s="14" t="s">
        <v>98</v>
      </c>
      <c r="B14" s="233">
        <v>8031.8300000000008</v>
      </c>
      <c r="C14">
        <f>VLOOKUP(A14,Autoservicios!$B$2:$D$161,3,0)-B14</f>
        <v>0</v>
      </c>
      <c r="G14" t="s">
        <v>609</v>
      </c>
      <c r="H14" t="s">
        <v>610</v>
      </c>
    </row>
    <row r="15" spans="1:8" x14ac:dyDescent="0.25">
      <c r="A15" s="14" t="s">
        <v>73</v>
      </c>
      <c r="B15" s="233">
        <v>3129.6200000000003</v>
      </c>
      <c r="C15">
        <f>VLOOKUP(A15,Autoservicios!$B$2:$D$161,3,0)-B15</f>
        <v>0</v>
      </c>
      <c r="G15" t="s">
        <v>712</v>
      </c>
      <c r="H15" t="s">
        <v>713</v>
      </c>
    </row>
    <row r="16" spans="1:8" x14ac:dyDescent="0.25">
      <c r="A16" s="14" t="s">
        <v>26</v>
      </c>
      <c r="B16" s="233">
        <v>7489.2299999999987</v>
      </c>
      <c r="C16">
        <f>VLOOKUP(A16,Autoservicios!$B$2:$D$161,3,0)-B16</f>
        <v>0</v>
      </c>
    </row>
    <row r="17" spans="1:3" x14ac:dyDescent="0.25">
      <c r="A17" s="14" t="s">
        <v>46</v>
      </c>
      <c r="B17" s="233">
        <v>2070.4900000000002</v>
      </c>
      <c r="C17">
        <f>VLOOKUP(A17,Autoservicios!$B$2:$D$161,3,0)-B17</f>
        <v>0</v>
      </c>
    </row>
    <row r="18" spans="1:3" x14ac:dyDescent="0.25">
      <c r="A18" s="14" t="s">
        <v>124</v>
      </c>
      <c r="B18" s="233">
        <v>4854.05</v>
      </c>
      <c r="C18">
        <f>VLOOKUP(A18,Autoservicios!$B$2:$D$161,3,0)-B18</f>
        <v>0</v>
      </c>
    </row>
    <row r="19" spans="1:3" x14ac:dyDescent="0.25">
      <c r="A19" s="14" t="s">
        <v>74</v>
      </c>
      <c r="B19" s="233">
        <v>2618.15</v>
      </c>
      <c r="C19">
        <f>VLOOKUP(A19,Autoservicios!$B$2:$D$161,3,0)-B19</f>
        <v>0</v>
      </c>
    </row>
    <row r="20" spans="1:3" x14ac:dyDescent="0.25">
      <c r="A20" s="14" t="s">
        <v>34</v>
      </c>
      <c r="B20" s="233">
        <v>219.3</v>
      </c>
      <c r="C20">
        <f>VLOOKUP(A20,Autoservicios!$B$2:$D$161,3,0)-B20</f>
        <v>0</v>
      </c>
    </row>
    <row r="21" spans="1:3" x14ac:dyDescent="0.25">
      <c r="A21" s="14" t="s">
        <v>35</v>
      </c>
      <c r="B21" s="233">
        <v>5241.1400000000021</v>
      </c>
      <c r="C21">
        <f>VLOOKUP(A21,Autoservicios!$B$2:$D$161,3,0)-B21</f>
        <v>0</v>
      </c>
    </row>
    <row r="22" spans="1:3" x14ac:dyDescent="0.25">
      <c r="A22" s="14" t="s">
        <v>103</v>
      </c>
      <c r="B22" s="233">
        <v>4887.5600000000004</v>
      </c>
      <c r="C22">
        <f>VLOOKUP(A22,Autoservicios!$B$2:$D$161,3,0)-B22</f>
        <v>0</v>
      </c>
    </row>
    <row r="23" spans="1:3" x14ac:dyDescent="0.25">
      <c r="A23" s="14" t="s">
        <v>125</v>
      </c>
      <c r="B23" s="233">
        <v>4722.7399999999989</v>
      </c>
      <c r="C23">
        <f>VLOOKUP(A23,Autoservicios!$B$2:$D$161,3,0)-B23</f>
        <v>0</v>
      </c>
    </row>
    <row r="24" spans="1:3" x14ac:dyDescent="0.25">
      <c r="A24" s="14" t="s">
        <v>104</v>
      </c>
      <c r="B24" s="233">
        <v>4038.78</v>
      </c>
      <c r="C24">
        <f>VLOOKUP(A24,Autoservicios!$B$2:$D$161,3,0)-B24</f>
        <v>0</v>
      </c>
    </row>
    <row r="25" spans="1:3" x14ac:dyDescent="0.25">
      <c r="A25" s="14" t="s">
        <v>56</v>
      </c>
      <c r="B25" s="233">
        <v>2064</v>
      </c>
      <c r="C25">
        <f>VLOOKUP(A25,Autoservicios!$B$2:$D$161,3,0)-B25</f>
        <v>0</v>
      </c>
    </row>
    <row r="26" spans="1:3" x14ac:dyDescent="0.25">
      <c r="A26" s="14" t="s">
        <v>20</v>
      </c>
      <c r="B26" s="233">
        <v>1927.3600000000001</v>
      </c>
      <c r="C26">
        <f>VLOOKUP(A26,Autoservicios!$B$2:$D$161,3,0)-B26</f>
        <v>0</v>
      </c>
    </row>
    <row r="27" spans="1:3" x14ac:dyDescent="0.25">
      <c r="A27" s="14" t="s">
        <v>36</v>
      </c>
      <c r="B27" s="233">
        <v>4734.79</v>
      </c>
      <c r="C27">
        <f>VLOOKUP(A27,Autoservicios!$B$2:$D$161,3,0)-B27</f>
        <v>0</v>
      </c>
    </row>
    <row r="28" spans="1:3" x14ac:dyDescent="0.25">
      <c r="A28" s="14" t="s">
        <v>27</v>
      </c>
      <c r="B28" s="233">
        <v>5714.42</v>
      </c>
      <c r="C28">
        <f>VLOOKUP(A28,Autoservicios!$B$2:$D$161,3,0)-B28</f>
        <v>0</v>
      </c>
    </row>
    <row r="29" spans="1:3" x14ac:dyDescent="0.25">
      <c r="A29" s="14" t="s">
        <v>47</v>
      </c>
      <c r="B29" s="233">
        <v>12138.430000000002</v>
      </c>
      <c r="C29">
        <f>VLOOKUP(A29,Autoservicios!$B$2:$D$161,3,0)-B29</f>
        <v>0</v>
      </c>
    </row>
    <row r="30" spans="1:3" x14ac:dyDescent="0.25">
      <c r="A30" s="14" t="s">
        <v>137</v>
      </c>
      <c r="B30" s="233">
        <v>1514.4799999999998</v>
      </c>
      <c r="C30">
        <f>VLOOKUP(A30,Autoservicios!$B$2:$D$161,3,0)-B30</f>
        <v>0</v>
      </c>
    </row>
    <row r="31" spans="1:3" x14ac:dyDescent="0.25">
      <c r="A31" s="14" t="s">
        <v>126</v>
      </c>
      <c r="B31" s="233">
        <v>1736.6699999999998</v>
      </c>
      <c r="C31">
        <f>VLOOKUP(A31,Autoservicios!$B$2:$D$161,3,0)-B31</f>
        <v>0</v>
      </c>
    </row>
    <row r="32" spans="1:3" x14ac:dyDescent="0.25">
      <c r="A32" s="14" t="s">
        <v>28</v>
      </c>
      <c r="B32" s="233">
        <v>4213.920000000001</v>
      </c>
      <c r="C32">
        <f>VLOOKUP(A32,Autoservicios!$B$2:$D$161,3,0)-B32</f>
        <v>0</v>
      </c>
    </row>
    <row r="33" spans="1:4" x14ac:dyDescent="0.25">
      <c r="A33" s="14" t="s">
        <v>88</v>
      </c>
      <c r="B33" s="233">
        <v>2987.3500000000008</v>
      </c>
      <c r="C33">
        <f>VLOOKUP(A33,Autoservicios!$B$2:$D$161,3,0)-B33</f>
        <v>0</v>
      </c>
    </row>
    <row r="34" spans="1:4" x14ac:dyDescent="0.25">
      <c r="A34" s="14" t="s">
        <v>138</v>
      </c>
      <c r="B34" s="233">
        <v>1603.75</v>
      </c>
      <c r="C34">
        <f>VLOOKUP(A34,Autoservicios!$B$2:$D$161,3,0)-B34</f>
        <v>0</v>
      </c>
    </row>
    <row r="35" spans="1:4" x14ac:dyDescent="0.25">
      <c r="A35" s="14" t="s">
        <v>57</v>
      </c>
      <c r="B35" s="233">
        <v>3039.04</v>
      </c>
      <c r="C35">
        <f>VLOOKUP(A35,Autoservicios!$B$2:$D$161,3,0)-B35</f>
        <v>0</v>
      </c>
      <c r="D35" s="14"/>
    </row>
    <row r="36" spans="1:4" x14ac:dyDescent="0.25">
      <c r="A36" s="14" t="s">
        <v>75</v>
      </c>
      <c r="B36" s="233">
        <v>3047.8199999999993</v>
      </c>
      <c r="C36">
        <f>VLOOKUP(A36,Autoservicios!$B$2:$D$161,3,0)-B36</f>
        <v>0</v>
      </c>
    </row>
    <row r="37" spans="1:4" x14ac:dyDescent="0.25">
      <c r="A37" s="14" t="s">
        <v>37</v>
      </c>
      <c r="B37" s="233">
        <v>2998.6200000000003</v>
      </c>
      <c r="C37">
        <f>VLOOKUP(A37,Autoservicios!$B$2:$D$161,3,0)-B37</f>
        <v>0</v>
      </c>
    </row>
    <row r="38" spans="1:4" x14ac:dyDescent="0.25">
      <c r="A38" s="14" t="s">
        <v>65</v>
      </c>
      <c r="B38" s="233">
        <v>4356.2500000000009</v>
      </c>
      <c r="C38">
        <f>VLOOKUP(A38,Autoservicios!$B$2:$D$161,3,0)-B38</f>
        <v>0</v>
      </c>
    </row>
    <row r="39" spans="1:4" x14ac:dyDescent="0.25">
      <c r="A39" s="14" t="s">
        <v>154</v>
      </c>
      <c r="B39" s="233">
        <v>0</v>
      </c>
      <c r="C39" t="e">
        <f>VLOOKUP(A39,Autoservicios!$B$2:$D$161,3,0)-B39</f>
        <v>#N/A</v>
      </c>
      <c r="D39" t="s">
        <v>154</v>
      </c>
    </row>
    <row r="40" spans="1:4" x14ac:dyDescent="0.25">
      <c r="A40" s="14" t="s">
        <v>99</v>
      </c>
      <c r="B40" s="233">
        <v>3129.1299999999997</v>
      </c>
      <c r="C40">
        <f>VLOOKUP(A40,Autoservicios!$B$2:$D$161,3,0)-B40</f>
        <v>0</v>
      </c>
      <c r="D40" s="233">
        <v>3056.39</v>
      </c>
    </row>
    <row r="41" spans="1:4" x14ac:dyDescent="0.25">
      <c r="A41" s="14" t="s">
        <v>29</v>
      </c>
      <c r="B41" s="233">
        <v>2114.0100000000002</v>
      </c>
      <c r="C41">
        <f>VLOOKUP(A41,Autoservicios!$B$2:$D$161,3,0)-B41</f>
        <v>0</v>
      </c>
    </row>
    <row r="42" spans="1:4" x14ac:dyDescent="0.25">
      <c r="A42" s="14" t="s">
        <v>76</v>
      </c>
      <c r="B42" s="233">
        <v>993.4</v>
      </c>
      <c r="C42">
        <f>VLOOKUP(A42,Autoservicios!$B$2:$D$161,3,0)-B42</f>
        <v>0</v>
      </c>
    </row>
    <row r="43" spans="1:4" x14ac:dyDescent="0.25">
      <c r="A43" s="14" t="s">
        <v>105</v>
      </c>
      <c r="B43" s="233">
        <v>2676.8300000000004</v>
      </c>
      <c r="C43">
        <f>VLOOKUP(A43,Autoservicios!$B$2:$D$161,3,0)-B43</f>
        <v>0</v>
      </c>
    </row>
    <row r="44" spans="1:4" x14ac:dyDescent="0.25">
      <c r="A44" s="14" t="s">
        <v>30</v>
      </c>
      <c r="B44" s="233">
        <v>554.78</v>
      </c>
      <c r="C44">
        <f>VLOOKUP(A44,Autoservicios!$B$2:$D$161,3,0)-B44</f>
        <v>0</v>
      </c>
    </row>
    <row r="45" spans="1:4" x14ac:dyDescent="0.25">
      <c r="A45" s="14" t="s">
        <v>110</v>
      </c>
      <c r="B45" s="233">
        <v>3877.22</v>
      </c>
      <c r="C45">
        <f>VLOOKUP(A45,Autoservicios!$B$2:$D$161,3,0)-B45</f>
        <v>0</v>
      </c>
    </row>
    <row r="46" spans="1:4" x14ac:dyDescent="0.25">
      <c r="A46" s="14" t="s">
        <v>66</v>
      </c>
      <c r="B46" s="233">
        <v>2896.95</v>
      </c>
      <c r="C46">
        <f>VLOOKUP(A46,Autoservicios!$B$2:$D$161,3,0)-B46</f>
        <v>0</v>
      </c>
    </row>
    <row r="47" spans="1:4" x14ac:dyDescent="0.25">
      <c r="A47" s="14" t="s">
        <v>77</v>
      </c>
      <c r="B47" s="233">
        <v>350.28999999999996</v>
      </c>
      <c r="C47">
        <f>VLOOKUP(A47,Autoservicios!$B$2:$D$161,3,0)-B47</f>
        <v>0</v>
      </c>
    </row>
    <row r="48" spans="1:4" x14ac:dyDescent="0.25">
      <c r="A48" s="14" t="s">
        <v>78</v>
      </c>
      <c r="B48" s="233">
        <v>2853.9500000000007</v>
      </c>
      <c r="C48">
        <f>VLOOKUP(A48,Autoservicios!$B$2:$D$161,3,0)-B48</f>
        <v>0</v>
      </c>
    </row>
    <row r="49" spans="1:4" x14ac:dyDescent="0.25">
      <c r="A49" s="14" t="s">
        <v>92</v>
      </c>
      <c r="B49" s="233">
        <v>2503.19</v>
      </c>
      <c r="C49">
        <f>VLOOKUP(A49,Autoservicios!$B$2:$D$161,3,0)-B49</f>
        <v>0</v>
      </c>
    </row>
    <row r="50" spans="1:4" x14ac:dyDescent="0.25">
      <c r="A50" s="14" t="s">
        <v>127</v>
      </c>
      <c r="B50" s="233">
        <v>1542.98</v>
      </c>
      <c r="C50">
        <f>VLOOKUP(A50,Autoservicios!$B$2:$D$161,3,0)-B50</f>
        <v>0</v>
      </c>
    </row>
    <row r="51" spans="1:4" x14ac:dyDescent="0.25">
      <c r="A51" s="14" t="s">
        <v>93</v>
      </c>
      <c r="B51" s="233">
        <v>3859.4299999999994</v>
      </c>
      <c r="C51">
        <f>VLOOKUP(A51,Autoservicios!$B$2:$D$161,3,0)-B51</f>
        <v>0</v>
      </c>
    </row>
    <row r="52" spans="1:4" x14ac:dyDescent="0.25">
      <c r="A52" s="14" t="s">
        <v>111</v>
      </c>
      <c r="B52" s="233">
        <v>3925.2899999999995</v>
      </c>
      <c r="C52">
        <f>VLOOKUP(A52,Autoservicios!$B$2:$D$161,3,0)-B52</f>
        <v>0</v>
      </c>
    </row>
    <row r="53" spans="1:4" x14ac:dyDescent="0.25">
      <c r="A53" s="14" t="s">
        <v>112</v>
      </c>
      <c r="B53" s="233">
        <v>2868.08</v>
      </c>
      <c r="C53">
        <f>VLOOKUP(A53,Autoservicios!$B$2:$D$161,3,0)-B53</f>
        <v>0</v>
      </c>
    </row>
    <row r="54" spans="1:4" x14ac:dyDescent="0.25">
      <c r="A54" s="14" t="s">
        <v>155</v>
      </c>
      <c r="B54" s="233">
        <v>0</v>
      </c>
      <c r="C54" t="e">
        <f>VLOOKUP(A54,Autoservicios!$B$2:$D$161,3,0)-B54</f>
        <v>#N/A</v>
      </c>
      <c r="D54" t="s">
        <v>155</v>
      </c>
    </row>
    <row r="55" spans="1:4" x14ac:dyDescent="0.25">
      <c r="A55" s="14" t="s">
        <v>113</v>
      </c>
      <c r="B55" s="233">
        <v>1477.79</v>
      </c>
      <c r="C55">
        <f>VLOOKUP(A55,Autoservicios!$B$2:$D$161,3,0)-B55</f>
        <v>0</v>
      </c>
      <c r="D55" s="233">
        <v>552</v>
      </c>
    </row>
    <row r="56" spans="1:4" x14ac:dyDescent="0.25">
      <c r="A56" s="14" t="s">
        <v>106</v>
      </c>
      <c r="B56" s="233">
        <v>2454.9399999999996</v>
      </c>
      <c r="C56">
        <f>VLOOKUP(A56,Autoservicios!$B$2:$D$161,3,0)-B56</f>
        <v>0</v>
      </c>
    </row>
    <row r="57" spans="1:4" x14ac:dyDescent="0.25">
      <c r="A57" s="14" t="s">
        <v>48</v>
      </c>
      <c r="B57" s="233">
        <v>667.5</v>
      </c>
      <c r="C57">
        <f>VLOOKUP(A57,Autoservicios!$B$2:$D$161,3,0)-B57</f>
        <v>0</v>
      </c>
    </row>
    <row r="58" spans="1:4" x14ac:dyDescent="0.25">
      <c r="A58" s="14" t="s">
        <v>128</v>
      </c>
      <c r="B58" s="233">
        <v>3677.24</v>
      </c>
      <c r="C58">
        <f>VLOOKUP(A58,Autoservicios!$B$2:$D$161,3,0)-B58</f>
        <v>0</v>
      </c>
    </row>
    <row r="59" spans="1:4" x14ac:dyDescent="0.25">
      <c r="A59" s="14" t="s">
        <v>129</v>
      </c>
      <c r="B59" s="233">
        <v>2252.33</v>
      </c>
      <c r="C59">
        <f>VLOOKUP(A59,Autoservicios!$B$2:$D$161,3,0)-B59</f>
        <v>0</v>
      </c>
    </row>
    <row r="60" spans="1:4" x14ac:dyDescent="0.25">
      <c r="A60" s="14" t="s">
        <v>67</v>
      </c>
      <c r="B60" s="233">
        <v>3024.3699999999994</v>
      </c>
      <c r="C60">
        <f>VLOOKUP(A60,Autoservicios!$B$2:$D$161,3,0)-B60</f>
        <v>0</v>
      </c>
    </row>
    <row r="61" spans="1:4" x14ac:dyDescent="0.25">
      <c r="A61" s="14" t="s">
        <v>58</v>
      </c>
      <c r="B61" s="233">
        <v>5316.1900000000005</v>
      </c>
      <c r="C61">
        <f>VLOOKUP(A61,Autoservicios!$B$2:$D$161,3,0)-B61</f>
        <v>0</v>
      </c>
    </row>
    <row r="62" spans="1:4" x14ac:dyDescent="0.25">
      <c r="A62" s="14" t="s">
        <v>94</v>
      </c>
      <c r="B62" s="233">
        <v>7261.8700000000008</v>
      </c>
      <c r="C62">
        <f>VLOOKUP(A62,Autoservicios!$B$2:$D$161,3,0)-B62</f>
        <v>0</v>
      </c>
    </row>
    <row r="63" spans="1:4" x14ac:dyDescent="0.25">
      <c r="A63" s="14" t="s">
        <v>49</v>
      </c>
      <c r="B63" s="233">
        <v>1963.9699999999996</v>
      </c>
      <c r="C63">
        <f>VLOOKUP(A63,Autoservicios!$B$2:$D$161,3,0)-B63</f>
        <v>0</v>
      </c>
    </row>
    <row r="64" spans="1:4" x14ac:dyDescent="0.25">
      <c r="A64" s="14" t="s">
        <v>50</v>
      </c>
      <c r="B64" s="233">
        <v>5450.2300000000005</v>
      </c>
      <c r="C64">
        <f>VLOOKUP(A64,Autoservicios!$B$2:$D$161,3,0)-B64</f>
        <v>0</v>
      </c>
    </row>
    <row r="65" spans="1:3" x14ac:dyDescent="0.25">
      <c r="A65" s="14" t="s">
        <v>114</v>
      </c>
      <c r="B65" s="233">
        <v>9241.23</v>
      </c>
      <c r="C65">
        <f>VLOOKUP(A65,Autoservicios!$B$2:$D$161,3,0)-B65</f>
        <v>0</v>
      </c>
    </row>
    <row r="66" spans="1:3" x14ac:dyDescent="0.25">
      <c r="A66" s="14" t="s">
        <v>115</v>
      </c>
      <c r="B66" s="233">
        <v>2768.5</v>
      </c>
      <c r="C66">
        <f>VLOOKUP(A66,Autoservicios!$B$2:$D$161,3,0)-B66</f>
        <v>0</v>
      </c>
    </row>
    <row r="67" spans="1:3" x14ac:dyDescent="0.25">
      <c r="A67" s="14" t="s">
        <v>95</v>
      </c>
      <c r="B67" s="233">
        <v>1780.6799999999998</v>
      </c>
      <c r="C67">
        <f>VLOOKUP(A67,Autoservicios!$B$2:$D$161,3,0)-B67</f>
        <v>0</v>
      </c>
    </row>
    <row r="68" spans="1:3" x14ac:dyDescent="0.25">
      <c r="A68" s="14" t="s">
        <v>116</v>
      </c>
      <c r="B68" s="233">
        <v>1584.9699999999998</v>
      </c>
      <c r="C68">
        <f>VLOOKUP(A68,Autoservicios!$B$2:$D$161,3,0)-B68</f>
        <v>0</v>
      </c>
    </row>
    <row r="69" spans="1:3" x14ac:dyDescent="0.25">
      <c r="A69" s="14" t="s">
        <v>139</v>
      </c>
      <c r="B69" s="233">
        <v>3636.75</v>
      </c>
      <c r="C69">
        <f>VLOOKUP(A69,Autoservicios!$B$2:$D$161,3,0)-B69</f>
        <v>0</v>
      </c>
    </row>
    <row r="70" spans="1:3" x14ac:dyDescent="0.25">
      <c r="A70" s="14" t="s">
        <v>130</v>
      </c>
      <c r="B70" s="233">
        <v>2154.94</v>
      </c>
      <c r="C70">
        <f>VLOOKUP(A70,Autoservicios!$B$2:$D$161,3,0)-B70</f>
        <v>0</v>
      </c>
    </row>
    <row r="71" spans="1:3" x14ac:dyDescent="0.25">
      <c r="A71" s="14" t="s">
        <v>140</v>
      </c>
      <c r="B71" s="233">
        <v>2581.67</v>
      </c>
      <c r="C71">
        <f>VLOOKUP(A71,Autoservicios!$B$2:$D$161,3,0)-B71</f>
        <v>0</v>
      </c>
    </row>
    <row r="72" spans="1:3" x14ac:dyDescent="0.25">
      <c r="A72" s="14" t="s">
        <v>51</v>
      </c>
      <c r="B72" s="233">
        <v>637.22</v>
      </c>
      <c r="C72">
        <f>VLOOKUP(A72,Autoservicios!$B$2:$D$161,3,0)-B72</f>
        <v>0</v>
      </c>
    </row>
    <row r="73" spans="1:3" x14ac:dyDescent="0.25">
      <c r="A73" s="14" t="s">
        <v>141</v>
      </c>
      <c r="B73" s="233">
        <v>1125.5999999999999</v>
      </c>
      <c r="C73">
        <f>VLOOKUP(A73,Autoservicios!$B$2:$D$161,3,0)-B73</f>
        <v>0</v>
      </c>
    </row>
    <row r="74" spans="1:3" x14ac:dyDescent="0.25">
      <c r="A74" s="14" t="s">
        <v>142</v>
      </c>
      <c r="B74" s="233">
        <v>2741.5699999999997</v>
      </c>
      <c r="C74">
        <f>VLOOKUP(A74,Autoservicios!$B$2:$D$161,3,0)-B74</f>
        <v>0</v>
      </c>
    </row>
    <row r="75" spans="1:3" x14ac:dyDescent="0.25">
      <c r="A75" s="14" t="s">
        <v>143</v>
      </c>
      <c r="B75" s="233">
        <v>1101.6200000000001</v>
      </c>
      <c r="C75">
        <f>VLOOKUP(A75,Autoservicios!$B$2:$D$161,3,0)-B75</f>
        <v>0</v>
      </c>
    </row>
    <row r="76" spans="1:3" x14ac:dyDescent="0.25">
      <c r="A76" s="14" t="s">
        <v>79</v>
      </c>
      <c r="B76" s="233">
        <v>591.56999999999994</v>
      </c>
      <c r="C76">
        <f>VLOOKUP(A76,Autoservicios!$B$2:$D$161,3,0)-B76</f>
        <v>0</v>
      </c>
    </row>
    <row r="77" spans="1:3" x14ac:dyDescent="0.25">
      <c r="A77" s="14" t="s">
        <v>96</v>
      </c>
      <c r="B77" s="233">
        <v>3556.9000000000005</v>
      </c>
      <c r="C77">
        <f>VLOOKUP(A77,Autoservicios!$B$2:$D$161,3,0)-B77</f>
        <v>0</v>
      </c>
    </row>
    <row r="78" spans="1:3" x14ac:dyDescent="0.25">
      <c r="A78" s="14" t="s">
        <v>117</v>
      </c>
      <c r="B78" s="233">
        <v>2654.62</v>
      </c>
      <c r="C78">
        <f>VLOOKUP(A78,Autoservicios!$B$2:$D$161,3,0)-B78</f>
        <v>0</v>
      </c>
    </row>
    <row r="79" spans="1:3" x14ac:dyDescent="0.25">
      <c r="A79" s="14" t="s">
        <v>131</v>
      </c>
      <c r="B79" s="233">
        <v>3857.8399999999997</v>
      </c>
      <c r="C79">
        <f>VLOOKUP(A79,Autoservicios!$B$2:$D$161,3,0)-B79</f>
        <v>0</v>
      </c>
    </row>
    <row r="80" spans="1:3" x14ac:dyDescent="0.25">
      <c r="A80" s="14" t="s">
        <v>144</v>
      </c>
      <c r="B80" s="233">
        <v>2197.7400000000007</v>
      </c>
      <c r="C80">
        <f>VLOOKUP(A80,Autoservicios!$B$2:$D$161,3,0)-B80</f>
        <v>0</v>
      </c>
    </row>
    <row r="81" spans="1:4" x14ac:dyDescent="0.25">
      <c r="A81" s="14" t="s">
        <v>80</v>
      </c>
      <c r="B81" s="233">
        <v>4870.2299999999996</v>
      </c>
      <c r="C81">
        <f>VLOOKUP(A81,Autoservicios!$B$2:$D$161,3,0)-B81</f>
        <v>0</v>
      </c>
    </row>
    <row r="82" spans="1:4" x14ac:dyDescent="0.25">
      <c r="A82" s="14" t="s">
        <v>156</v>
      </c>
      <c r="B82" s="233">
        <v>0</v>
      </c>
      <c r="C82" t="e">
        <f>VLOOKUP(A82,Autoservicios!$B$2:$D$161,3,0)-B82</f>
        <v>#N/A</v>
      </c>
      <c r="D82" t="s">
        <v>156</v>
      </c>
    </row>
    <row r="83" spans="1:4" x14ac:dyDescent="0.25">
      <c r="A83" s="14" t="s">
        <v>59</v>
      </c>
      <c r="B83" s="233">
        <v>3256.91</v>
      </c>
      <c r="C83">
        <f>VLOOKUP(A83,Autoservicios!$B$2:$D$161,3,0)-B83</f>
        <v>0</v>
      </c>
      <c r="D83" s="233">
        <v>785.43000000000006</v>
      </c>
    </row>
    <row r="84" spans="1:4" x14ac:dyDescent="0.25">
      <c r="A84" s="14" t="s">
        <v>97</v>
      </c>
      <c r="B84" s="233">
        <v>2062.1999999999998</v>
      </c>
      <c r="C84">
        <f>VLOOKUP(A84,Autoservicios!$B$2:$D$161,3,0)-B84</f>
        <v>0</v>
      </c>
    </row>
    <row r="85" spans="1:4" x14ac:dyDescent="0.25">
      <c r="A85" s="14" t="s">
        <v>107</v>
      </c>
      <c r="B85" s="233">
        <v>1031.19</v>
      </c>
      <c r="C85">
        <f>VLOOKUP(A85,Autoservicios!$B$2:$D$161,3,0)-B85</f>
        <v>0</v>
      </c>
    </row>
    <row r="86" spans="1:4" x14ac:dyDescent="0.25">
      <c r="A86" s="14" t="s">
        <v>132</v>
      </c>
      <c r="B86" s="233">
        <v>3593.91</v>
      </c>
      <c r="C86">
        <f>VLOOKUP(A86,Autoservicios!$B$2:$D$161,3,0)-B86</f>
        <v>0</v>
      </c>
    </row>
    <row r="87" spans="1:4" x14ac:dyDescent="0.25">
      <c r="A87" s="14" t="s">
        <v>81</v>
      </c>
      <c r="B87" s="233">
        <v>4014.41</v>
      </c>
      <c r="C87">
        <f>VLOOKUP(A87,Autoservicios!$B$2:$D$161,3,0)-B87</f>
        <v>0</v>
      </c>
    </row>
    <row r="88" spans="1:4" x14ac:dyDescent="0.25">
      <c r="A88" s="14" t="s">
        <v>21</v>
      </c>
      <c r="B88" s="233">
        <v>1520.17</v>
      </c>
      <c r="C88">
        <f>VLOOKUP(A88,Autoservicios!$B$2:$D$161,3,0)-B88</f>
        <v>0</v>
      </c>
    </row>
    <row r="89" spans="1:4" x14ac:dyDescent="0.25">
      <c r="A89" s="14" t="s">
        <v>38</v>
      </c>
      <c r="B89" s="233">
        <v>6389.09</v>
      </c>
      <c r="C89">
        <f>VLOOKUP(A89,Autoservicios!$B$2:$D$161,3,0)-B89</f>
        <v>0</v>
      </c>
    </row>
    <row r="90" spans="1:4" x14ac:dyDescent="0.25">
      <c r="A90" s="14" t="s">
        <v>39</v>
      </c>
      <c r="B90" s="233">
        <v>843.41000000000008</v>
      </c>
      <c r="C90">
        <f>VLOOKUP(A90,Autoservicios!$B$2:$D$161,3,0)-B90</f>
        <v>0</v>
      </c>
    </row>
    <row r="91" spans="1:4" x14ac:dyDescent="0.25">
      <c r="A91" s="14" t="s">
        <v>118</v>
      </c>
      <c r="B91" s="233">
        <v>1419.0300000000002</v>
      </c>
      <c r="C91">
        <f>VLOOKUP(A91,Autoservicios!$B$2:$D$161,3,0)-B91</f>
        <v>0</v>
      </c>
    </row>
    <row r="92" spans="1:4" x14ac:dyDescent="0.25">
      <c r="A92" s="14" t="s">
        <v>119</v>
      </c>
      <c r="B92" s="233">
        <v>3334.3</v>
      </c>
      <c r="C92">
        <f>VLOOKUP(A92,Autoservicios!$B$2:$D$161,3,0)-B92</f>
        <v>0</v>
      </c>
    </row>
    <row r="93" spans="1:4" x14ac:dyDescent="0.25">
      <c r="A93" s="14" t="s">
        <v>22</v>
      </c>
      <c r="B93" s="233">
        <v>401.45</v>
      </c>
      <c r="C93">
        <f>VLOOKUP(A93,Autoservicios!$B$2:$D$161,3,0)-B93</f>
        <v>0</v>
      </c>
    </row>
    <row r="94" spans="1:4" x14ac:dyDescent="0.25">
      <c r="A94" s="14" t="s">
        <v>31</v>
      </c>
      <c r="B94" s="233">
        <v>6267.83</v>
      </c>
      <c r="C94">
        <f>VLOOKUP(A94,Autoservicios!$B$2:$D$161,3,0)-B94</f>
        <v>0</v>
      </c>
    </row>
    <row r="95" spans="1:4" x14ac:dyDescent="0.25">
      <c r="A95" s="14" t="s">
        <v>23</v>
      </c>
      <c r="B95" s="233">
        <v>3567.309999999999</v>
      </c>
      <c r="C95">
        <f>VLOOKUP(A95,Autoservicios!$B$2:$D$161,3,0)-B95</f>
        <v>0</v>
      </c>
    </row>
    <row r="96" spans="1:4" x14ac:dyDescent="0.25">
      <c r="A96" s="14" t="s">
        <v>100</v>
      </c>
      <c r="B96" s="233">
        <v>1512.8799999999999</v>
      </c>
      <c r="C96">
        <f>VLOOKUP(A96,Autoservicios!$B$2:$D$161,3,0)-B96</f>
        <v>0</v>
      </c>
    </row>
    <row r="97" spans="1:3" x14ac:dyDescent="0.25">
      <c r="A97" s="14" t="s">
        <v>40</v>
      </c>
      <c r="B97" s="233">
        <v>4863.2800000000007</v>
      </c>
      <c r="C97">
        <f>VLOOKUP(A97,Autoservicios!$B$2:$D$161,3,0)-B97</f>
        <v>0</v>
      </c>
    </row>
    <row r="98" spans="1:3" x14ac:dyDescent="0.25">
      <c r="A98" s="14" t="s">
        <v>68</v>
      </c>
      <c r="B98" s="233">
        <v>1761.72</v>
      </c>
      <c r="C98">
        <f>VLOOKUP(A98,Autoservicios!$B$2:$D$161,3,0)-B98</f>
        <v>0</v>
      </c>
    </row>
    <row r="99" spans="1:3" x14ac:dyDescent="0.25">
      <c r="A99" s="14" t="s">
        <v>120</v>
      </c>
      <c r="B99" s="233">
        <v>1528.0300000000002</v>
      </c>
      <c r="C99">
        <f>VLOOKUP(A99,Autoservicios!$B$2:$D$161,3,0)-B99</f>
        <v>0</v>
      </c>
    </row>
    <row r="100" spans="1:3" x14ac:dyDescent="0.25">
      <c r="A100" s="14" t="s">
        <v>41</v>
      </c>
      <c r="B100" s="233">
        <v>4245.71</v>
      </c>
      <c r="C100">
        <f>VLOOKUP(A100,Autoservicios!$B$2:$D$161,3,0)-B100</f>
        <v>0</v>
      </c>
    </row>
    <row r="101" spans="1:3" x14ac:dyDescent="0.25">
      <c r="A101" s="14" t="s">
        <v>108</v>
      </c>
      <c r="B101" s="233">
        <v>2341.7699999999995</v>
      </c>
      <c r="C101">
        <f>VLOOKUP(A101,Autoservicios!$B$2:$D$161,3,0)-B101</f>
        <v>0</v>
      </c>
    </row>
    <row r="102" spans="1:3" x14ac:dyDescent="0.25">
      <c r="A102" s="14" t="s">
        <v>121</v>
      </c>
      <c r="B102" s="233">
        <v>3375.4700000000007</v>
      </c>
      <c r="C102">
        <f>VLOOKUP(A102,Autoservicios!$B$2:$D$161,3,0)-B102</f>
        <v>0</v>
      </c>
    </row>
    <row r="103" spans="1:3" x14ac:dyDescent="0.25">
      <c r="A103" s="14" t="s">
        <v>52</v>
      </c>
      <c r="B103" s="233">
        <v>3476.4899999999993</v>
      </c>
      <c r="C103">
        <f>VLOOKUP(A103,Autoservicios!$B$2:$D$161,3,0)-B103</f>
        <v>0</v>
      </c>
    </row>
    <row r="104" spans="1:3" x14ac:dyDescent="0.25">
      <c r="A104" s="14" t="s">
        <v>53</v>
      </c>
      <c r="B104" s="233">
        <v>1902.74</v>
      </c>
      <c r="C104">
        <f>VLOOKUP(A104,Autoservicios!$B$2:$D$161,3,0)-B104</f>
        <v>0</v>
      </c>
    </row>
    <row r="105" spans="1:3" x14ac:dyDescent="0.25">
      <c r="A105" s="14" t="s">
        <v>69</v>
      </c>
      <c r="B105" s="233">
        <v>2131.15</v>
      </c>
      <c r="C105">
        <f>VLOOKUP(A105,Autoservicios!$B$2:$D$161,3,0)-B105</f>
        <v>0</v>
      </c>
    </row>
    <row r="106" spans="1:3" x14ac:dyDescent="0.25">
      <c r="A106" s="14" t="s">
        <v>82</v>
      </c>
      <c r="B106" s="233">
        <v>465.11999999999989</v>
      </c>
      <c r="C106">
        <f>VLOOKUP(A106,Autoservicios!$B$2:$D$161,3,0)-B106</f>
        <v>0</v>
      </c>
    </row>
    <row r="107" spans="1:3" x14ac:dyDescent="0.25">
      <c r="A107" s="14" t="s">
        <v>60</v>
      </c>
      <c r="B107" s="233">
        <v>2911.3899999999994</v>
      </c>
      <c r="C107">
        <f>VLOOKUP(A107,Autoservicios!$B$2:$D$161,3,0)-B107</f>
        <v>0</v>
      </c>
    </row>
    <row r="108" spans="1:3" x14ac:dyDescent="0.25">
      <c r="A108" s="14" t="s">
        <v>133</v>
      </c>
      <c r="B108" s="233">
        <v>6918.92</v>
      </c>
      <c r="C108">
        <f>VLOOKUP(A108,Autoservicios!$B$2:$D$161,3,0)-B108</f>
        <v>0</v>
      </c>
    </row>
    <row r="109" spans="1:3" x14ac:dyDescent="0.25">
      <c r="A109" s="14" t="s">
        <v>89</v>
      </c>
      <c r="B109" s="233">
        <v>1240.6600000000001</v>
      </c>
      <c r="C109">
        <f>VLOOKUP(A109,Autoservicios!$B$2:$D$161,3,0)-B109</f>
        <v>0</v>
      </c>
    </row>
    <row r="110" spans="1:3" x14ac:dyDescent="0.25">
      <c r="A110" s="14" t="s">
        <v>83</v>
      </c>
      <c r="B110" s="233">
        <v>4853.2600000000011</v>
      </c>
      <c r="C110">
        <f>VLOOKUP(A110,Autoservicios!$B$2:$D$161,3,0)-B110</f>
        <v>0</v>
      </c>
    </row>
    <row r="111" spans="1:3" x14ac:dyDescent="0.25">
      <c r="A111" s="14" t="s">
        <v>101</v>
      </c>
      <c r="B111" s="233">
        <v>3653.6599999999994</v>
      </c>
      <c r="C111">
        <f>VLOOKUP(A111,Autoservicios!$B$2:$D$161,3,0)-B111</f>
        <v>0</v>
      </c>
    </row>
    <row r="112" spans="1:3" x14ac:dyDescent="0.25">
      <c r="A112" s="14" t="s">
        <v>84</v>
      </c>
      <c r="B112" s="233">
        <v>5363.1999999999989</v>
      </c>
      <c r="C112">
        <f>VLOOKUP(A112,Autoservicios!$B$2:$D$161,3,0)-B112</f>
        <v>0</v>
      </c>
    </row>
    <row r="113" spans="1:4" x14ac:dyDescent="0.25">
      <c r="A113" s="14" t="s">
        <v>42</v>
      </c>
      <c r="B113" s="233">
        <v>1420.1699999999998</v>
      </c>
      <c r="C113">
        <f>VLOOKUP(A113,Autoservicios!$B$2:$D$161,3,0)-B113</f>
        <v>0</v>
      </c>
    </row>
    <row r="114" spans="1:4" x14ac:dyDescent="0.25">
      <c r="A114" s="14" t="s">
        <v>32</v>
      </c>
      <c r="B114" s="233">
        <v>5566.4</v>
      </c>
      <c r="C114">
        <f>VLOOKUP(A114,Autoservicios!$B$2:$D$161,3,0)-B114</f>
        <v>0</v>
      </c>
    </row>
    <row r="115" spans="1:4" x14ac:dyDescent="0.25">
      <c r="A115" s="14" t="s">
        <v>70</v>
      </c>
      <c r="B115" s="233">
        <v>2833.11</v>
      </c>
      <c r="C115">
        <f>VLOOKUP(A115,Autoservicios!$B$2:$D$161,3,0)-B115</f>
        <v>0</v>
      </c>
    </row>
    <row r="116" spans="1:4" x14ac:dyDescent="0.25">
      <c r="A116" s="14" t="s">
        <v>134</v>
      </c>
      <c r="B116" s="233">
        <v>2947.44</v>
      </c>
      <c r="C116">
        <f>VLOOKUP(A116,Autoservicios!$B$2:$D$161,3,0)-B116</f>
        <v>0</v>
      </c>
    </row>
    <row r="117" spans="1:4" x14ac:dyDescent="0.25">
      <c r="A117" s="14" t="s">
        <v>109</v>
      </c>
      <c r="B117" s="233">
        <v>3399.16</v>
      </c>
      <c r="C117">
        <f>VLOOKUP(A117,Autoservicios!$B$2:$D$161,3,0)-B117</f>
        <v>0</v>
      </c>
    </row>
    <row r="118" spans="1:4" x14ac:dyDescent="0.25">
      <c r="A118" s="14" t="s">
        <v>24</v>
      </c>
      <c r="B118" s="233">
        <v>605.57000000000005</v>
      </c>
      <c r="C118">
        <f>VLOOKUP(A118,Autoservicios!$B$2:$D$161,3,0)-B118</f>
        <v>0</v>
      </c>
    </row>
    <row r="119" spans="1:4" x14ac:dyDescent="0.25">
      <c r="A119" s="14" t="s">
        <v>85</v>
      </c>
      <c r="B119" s="233">
        <v>2508.08</v>
      </c>
      <c r="C119">
        <f>VLOOKUP(A119,Autoservicios!$B$2:$D$161,3,0)-B119</f>
        <v>0</v>
      </c>
      <c r="D119" s="14"/>
    </row>
    <row r="120" spans="1:4" x14ac:dyDescent="0.25">
      <c r="A120" s="14" t="s">
        <v>33</v>
      </c>
      <c r="B120" s="233">
        <v>361.16999999999996</v>
      </c>
      <c r="C120">
        <f>VLOOKUP(A120,Autoservicios!$B$2:$D$161,3,0)-B120</f>
        <v>0</v>
      </c>
    </row>
    <row r="121" spans="1:4" x14ac:dyDescent="0.25">
      <c r="A121" s="14" t="s">
        <v>43</v>
      </c>
      <c r="B121" s="233">
        <v>1747.24</v>
      </c>
      <c r="C121">
        <f>VLOOKUP(A121,Autoservicios!$B$2:$D$161,3,0)-B121</f>
        <v>0</v>
      </c>
    </row>
    <row r="122" spans="1:4" x14ac:dyDescent="0.25">
      <c r="A122" s="14" t="s">
        <v>86</v>
      </c>
      <c r="B122" s="233">
        <v>3371.67</v>
      </c>
      <c r="C122">
        <f>VLOOKUP(A122,Autoservicios!$B$2:$D$161,3,0)-B122</f>
        <v>0</v>
      </c>
    </row>
    <row r="123" spans="1:4" x14ac:dyDescent="0.25">
      <c r="A123" s="14" t="s">
        <v>44</v>
      </c>
      <c r="B123" s="233">
        <v>409.37</v>
      </c>
      <c r="C123">
        <f>VLOOKUP(A123,Autoservicios!$B$2:$D$161,3,0)-B123</f>
        <v>0</v>
      </c>
      <c r="D123" t="s">
        <v>157</v>
      </c>
    </row>
    <row r="124" spans="1:4" x14ac:dyDescent="0.25">
      <c r="A124" s="14" t="s">
        <v>90</v>
      </c>
      <c r="B124" s="233">
        <v>753.8599999999999</v>
      </c>
      <c r="C124">
        <f>VLOOKUP(A124,Autoservicios!$B$2:$D$161,3,0)-B124</f>
        <v>0</v>
      </c>
      <c r="D124" s="233">
        <v>1900.24</v>
      </c>
    </row>
    <row r="125" spans="1:4" x14ac:dyDescent="0.25">
      <c r="A125" s="14" t="s">
        <v>61</v>
      </c>
      <c r="B125" s="233">
        <v>1166.6799999999998</v>
      </c>
      <c r="C125">
        <f>VLOOKUP(A125,Autoservicios!$B$2:$D$161,3,0)-B125</f>
        <v>0</v>
      </c>
    </row>
    <row r="126" spans="1:4" x14ac:dyDescent="0.25">
      <c r="A126" s="14" t="s">
        <v>157</v>
      </c>
      <c r="B126" s="233">
        <v>0</v>
      </c>
      <c r="C126" t="e">
        <f>VLOOKUP(A126,Autoservicios!$B$2:$D$161,3,0)-B126</f>
        <v>#N/A</v>
      </c>
    </row>
    <row r="127" spans="1:4" x14ac:dyDescent="0.25">
      <c r="A127" s="14" t="s">
        <v>45</v>
      </c>
      <c r="B127" s="233">
        <v>2486.0300000000002</v>
      </c>
      <c r="C127">
        <f>VLOOKUP(A127,Autoservicios!$B$2:$D$161,3,0)-B127</f>
        <v>0</v>
      </c>
    </row>
    <row r="128" spans="1:4" x14ac:dyDescent="0.25">
      <c r="A128" s="14" t="s">
        <v>122</v>
      </c>
      <c r="B128" s="233">
        <v>3606.71</v>
      </c>
      <c r="C128">
        <f>VLOOKUP(A128,Autoservicios!$B$2:$D$161,3,0)-B128</f>
        <v>0</v>
      </c>
      <c r="D128" t="s">
        <v>158</v>
      </c>
    </row>
    <row r="129" spans="1:4" x14ac:dyDescent="0.25">
      <c r="A129" s="14" t="s">
        <v>102</v>
      </c>
      <c r="B129" s="233">
        <v>1050.1300000000001</v>
      </c>
      <c r="C129">
        <f>VLOOKUP(A129,Autoservicios!$B$2:$D$161,3,0)-B129</f>
        <v>0</v>
      </c>
      <c r="D129" s="14">
        <v>0</v>
      </c>
    </row>
    <row r="130" spans="1:4" x14ac:dyDescent="0.25">
      <c r="A130" s="14" t="s">
        <v>145</v>
      </c>
      <c r="B130" s="233">
        <v>1277.5600000000002</v>
      </c>
      <c r="C130">
        <f>VLOOKUP(A130,Autoservicios!$B$2:$D$161,3,0)-B130</f>
        <v>0</v>
      </c>
    </row>
    <row r="131" spans="1:4" x14ac:dyDescent="0.25">
      <c r="A131" s="14" t="s">
        <v>54</v>
      </c>
      <c r="B131" s="233">
        <v>3663.88</v>
      </c>
      <c r="C131">
        <f>VLOOKUP(A131,Autoservicios!$B$2:$D$161,3,0)-B131</f>
        <v>0</v>
      </c>
    </row>
    <row r="132" spans="1:4" x14ac:dyDescent="0.25">
      <c r="A132" s="14" t="s">
        <v>25</v>
      </c>
      <c r="B132" s="233">
        <v>1202.3699999999999</v>
      </c>
      <c r="C132">
        <f>VLOOKUP(A132,Autoservicios!$B$2:$D$161,3,0)-B132</f>
        <v>0</v>
      </c>
    </row>
    <row r="133" spans="1:4" x14ac:dyDescent="0.25">
      <c r="A133" s="14" t="s">
        <v>175</v>
      </c>
      <c r="B133" s="233">
        <v>1750.0300000000002</v>
      </c>
      <c r="C133">
        <f>VLOOKUP(A133,Autoservicios!$B$2:$D$161,3,0)-B133</f>
        <v>0</v>
      </c>
    </row>
    <row r="134" spans="1:4" x14ac:dyDescent="0.25">
      <c r="A134" s="14" t="s">
        <v>87</v>
      </c>
      <c r="B134" s="233">
        <v>2734.1899999999996</v>
      </c>
      <c r="C134">
        <f>VLOOKUP(A134,Autoservicios!$B$2:$D$161,3,0)-B134</f>
        <v>0</v>
      </c>
    </row>
    <row r="135" spans="1:4" x14ac:dyDescent="0.25">
      <c r="A135" s="14" t="s">
        <v>62</v>
      </c>
      <c r="B135" s="233">
        <v>772.48</v>
      </c>
      <c r="C135">
        <f>VLOOKUP(A135,Autoservicios!$B$2:$D$161,3,0)-B135</f>
        <v>0</v>
      </c>
    </row>
    <row r="136" spans="1:4" x14ac:dyDescent="0.25">
      <c r="A136" s="14" t="s">
        <v>55</v>
      </c>
      <c r="B136" s="233">
        <v>3189.13</v>
      </c>
      <c r="C136">
        <f>VLOOKUP(A136,Autoservicios!$B$2:$D$161,3,0)-B136</f>
        <v>0</v>
      </c>
    </row>
    <row r="137" spans="1:4" x14ac:dyDescent="0.25">
      <c r="A137" s="14" t="s">
        <v>176</v>
      </c>
      <c r="B137" s="233">
        <v>1327.4199999999998</v>
      </c>
      <c r="C137">
        <f>VLOOKUP(A137,Autoservicios!$B$2:$D$161,3,0)-B137</f>
        <v>0</v>
      </c>
    </row>
    <row r="138" spans="1:4" x14ac:dyDescent="0.25">
      <c r="A138" s="14" t="s">
        <v>177</v>
      </c>
      <c r="B138" s="233">
        <v>1231.8500000000001</v>
      </c>
      <c r="C138">
        <f>VLOOKUP(A138,Autoservicios!$B$2:$D$161,3,0)-B138</f>
        <v>0</v>
      </c>
    </row>
    <row r="139" spans="1:4" x14ac:dyDescent="0.25">
      <c r="A139" s="14" t="s">
        <v>178</v>
      </c>
      <c r="B139" s="233">
        <v>1883.5300000000002</v>
      </c>
      <c r="C139">
        <f>VLOOKUP(A139,Autoservicios!$B$2:$D$161,3,0)-B139</f>
        <v>0</v>
      </c>
    </row>
    <row r="140" spans="1:4" x14ac:dyDescent="0.25">
      <c r="A140" s="14" t="s">
        <v>179</v>
      </c>
      <c r="B140" s="233">
        <v>247.6</v>
      </c>
      <c r="C140">
        <f>VLOOKUP(A140,Autoservicios!$B$2:$D$161,3,0)-B140</f>
        <v>0</v>
      </c>
    </row>
    <row r="141" spans="1:4" x14ac:dyDescent="0.25">
      <c r="A141" s="14" t="s">
        <v>180</v>
      </c>
      <c r="B141" s="233">
        <v>1950.5099999999998</v>
      </c>
      <c r="C141">
        <f>VLOOKUP(A141,Autoservicios!$B$2:$D$161,3,0)-B141</f>
        <v>0</v>
      </c>
    </row>
    <row r="142" spans="1:4" x14ac:dyDescent="0.25">
      <c r="A142" s="14" t="s">
        <v>247</v>
      </c>
      <c r="B142" s="233">
        <v>771.91</v>
      </c>
      <c r="C142">
        <f>VLOOKUP(A142,Autoservicios!$B$2:$D$161,3,0)-B142</f>
        <v>0</v>
      </c>
    </row>
    <row r="143" spans="1:4" x14ac:dyDescent="0.25">
      <c r="A143" s="14" t="s">
        <v>181</v>
      </c>
      <c r="B143" s="233">
        <v>1826.47</v>
      </c>
      <c r="C143">
        <f>VLOOKUP(A143,Autoservicios!$B$2:$D$161,3,0)-B143</f>
        <v>0</v>
      </c>
      <c r="D143" s="14"/>
    </row>
    <row r="144" spans="1:4" x14ac:dyDescent="0.25">
      <c r="A144" s="14" t="s">
        <v>182</v>
      </c>
      <c r="B144" s="233">
        <v>506.81</v>
      </c>
      <c r="C144">
        <f>VLOOKUP(A144,Autoservicios!$B$2:$D$161,3,0)-B144</f>
        <v>0</v>
      </c>
    </row>
    <row r="145" spans="1:4" x14ac:dyDescent="0.25">
      <c r="A145" s="14" t="s">
        <v>603</v>
      </c>
      <c r="B145" s="233">
        <v>737.54</v>
      </c>
      <c r="C145">
        <f>VLOOKUP(A145,Autoservicios!$B$2:$D$161,3,0)-B145</f>
        <v>0</v>
      </c>
    </row>
    <row r="146" spans="1:4" x14ac:dyDescent="0.25">
      <c r="A146" s="14" t="s">
        <v>183</v>
      </c>
      <c r="B146" s="233">
        <v>475.28999999999996</v>
      </c>
      <c r="C146">
        <f>VLOOKUP(A146,Autoservicios!$B$2:$D$161,3,0)-B146</f>
        <v>0</v>
      </c>
    </row>
    <row r="147" spans="1:4" x14ac:dyDescent="0.25">
      <c r="A147" s="14" t="s">
        <v>243</v>
      </c>
      <c r="B147" s="233">
        <v>1176.99</v>
      </c>
      <c r="C147">
        <f>VLOOKUP(A147,Autoservicios!$B$2:$D$161,3,0)-B147</f>
        <v>0</v>
      </c>
      <c r="D147" t="s">
        <v>607</v>
      </c>
    </row>
    <row r="148" spans="1:4" x14ac:dyDescent="0.25">
      <c r="A148" s="14" t="s">
        <v>185</v>
      </c>
      <c r="B148" s="233">
        <v>2591.09</v>
      </c>
      <c r="C148">
        <f>VLOOKUP(A148,Autoservicios!$B$2:$D$161,3,0)-B148</f>
        <v>0</v>
      </c>
      <c r="D148" s="233">
        <v>190.96</v>
      </c>
    </row>
    <row r="149" spans="1:4" x14ac:dyDescent="0.25">
      <c r="A149" s="14" t="s">
        <v>184</v>
      </c>
      <c r="B149" s="233">
        <v>1245.2199999999998</v>
      </c>
      <c r="C149">
        <f>VLOOKUP(A149,Autoservicios!$B$2:$D$161,3,0)-B149</f>
        <v>0</v>
      </c>
    </row>
    <row r="150" spans="1:4" x14ac:dyDescent="0.25">
      <c r="A150" s="14" t="s">
        <v>607</v>
      </c>
      <c r="B150" s="233">
        <v>0</v>
      </c>
      <c r="C150" t="e">
        <f>VLOOKUP(A150,Autoservicios!$B$2:$D$161,3,0)-B150</f>
        <v>#N/A</v>
      </c>
    </row>
    <row r="151" spans="1:4" x14ac:dyDescent="0.25">
      <c r="A151" s="14" t="s">
        <v>186</v>
      </c>
      <c r="B151" s="233">
        <v>878.76</v>
      </c>
      <c r="C151">
        <f>VLOOKUP(A151,Autoservicios!$B$2:$D$161,3,0)-B151</f>
        <v>0</v>
      </c>
    </row>
    <row r="152" spans="1:4" x14ac:dyDescent="0.25">
      <c r="A152" s="14" t="s">
        <v>342</v>
      </c>
      <c r="B152" s="233">
        <v>145.06</v>
      </c>
      <c r="C152">
        <f>VLOOKUP(A152,Autoservicios!$B$2:$D$161,3,0)-B152</f>
        <v>0</v>
      </c>
    </row>
    <row r="153" spans="1:4" x14ac:dyDescent="0.25">
      <c r="A153" s="14" t="s">
        <v>674</v>
      </c>
      <c r="B153" s="233">
        <v>1412.6299999999999</v>
      </c>
      <c r="C153">
        <f>VLOOKUP(A153,Autoservicios!$B$2:$D$161,3,0)-B153</f>
        <v>0</v>
      </c>
    </row>
    <row r="154" spans="1:4" x14ac:dyDescent="0.25">
      <c r="A154" s="14" t="s">
        <v>676</v>
      </c>
      <c r="B154" s="233">
        <v>739.03</v>
      </c>
      <c r="C154">
        <f>VLOOKUP(A154,Autoservicios!$B$2:$D$161,3,0)-B154</f>
        <v>0</v>
      </c>
    </row>
    <row r="155" spans="1:4" x14ac:dyDescent="0.25">
      <c r="A155" s="14" t="s">
        <v>332</v>
      </c>
      <c r="B155" s="233">
        <v>787.96</v>
      </c>
      <c r="C155">
        <f>VLOOKUP(A155,Autoservicios!$B$2:$D$161,3,0)-B155</f>
        <v>0</v>
      </c>
    </row>
    <row r="156" spans="1:4" x14ac:dyDescent="0.25">
      <c r="A156" s="14" t="s">
        <v>678</v>
      </c>
      <c r="B156" s="233">
        <v>1952.3000000000002</v>
      </c>
      <c r="C156">
        <f>VLOOKUP(A156,Autoservicios!$B$2:$D$161,3,0)-B156</f>
        <v>0</v>
      </c>
    </row>
    <row r="157" spans="1:4" x14ac:dyDescent="0.25">
      <c r="A157" s="14" t="s">
        <v>706</v>
      </c>
      <c r="B157" s="233">
        <v>746.16999999999985</v>
      </c>
      <c r="C157">
        <f>VLOOKUP(A157,Autoservicios!$B$2:$D$161,3,0)-B157</f>
        <v>0</v>
      </c>
      <c r="D157" t="s">
        <v>712</v>
      </c>
    </row>
    <row r="158" spans="1:4" x14ac:dyDescent="0.25">
      <c r="A158" s="14" t="s">
        <v>686</v>
      </c>
      <c r="B158" s="233">
        <v>185.39</v>
      </c>
      <c r="C158">
        <f>VLOOKUP(A158,Autoservicios!$B$2:$D$161,3,0)-B158</f>
        <v>0</v>
      </c>
      <c r="D158" s="14">
        <v>0</v>
      </c>
    </row>
    <row r="159" spans="1:4" x14ac:dyDescent="0.25">
      <c r="A159" s="14" t="s">
        <v>792</v>
      </c>
      <c r="B159" s="233">
        <v>7261.6100000000006</v>
      </c>
      <c r="C159">
        <f>VLOOKUP(A159,Autoservicios!$B$2:$D$161,3,0)-B159</f>
        <v>0</v>
      </c>
    </row>
    <row r="160" spans="1:4" x14ac:dyDescent="0.25">
      <c r="A160" s="14" t="s">
        <v>688</v>
      </c>
      <c r="B160" s="233">
        <v>1253.5300000000002</v>
      </c>
      <c r="C160">
        <f>VLOOKUP(A160,Autoservicios!$B$2:$D$161,3,0)-B160</f>
        <v>0</v>
      </c>
    </row>
    <row r="161" spans="1:4" x14ac:dyDescent="0.25">
      <c r="A161" s="14" t="s">
        <v>689</v>
      </c>
      <c r="B161" s="233">
        <v>1218.18</v>
      </c>
      <c r="C161">
        <f>VLOOKUP(A161,Autoservicios!$B$2:$D$161,3,0)-B161</f>
        <v>0</v>
      </c>
    </row>
    <row r="162" spans="1:4" x14ac:dyDescent="0.25">
      <c r="A162" s="14" t="s">
        <v>775</v>
      </c>
      <c r="B162" s="233">
        <v>2288.58</v>
      </c>
      <c r="C162">
        <f>VLOOKUP(A162,Autoservicios!$B$2:$D$161,3,0)-B162</f>
        <v>0</v>
      </c>
    </row>
    <row r="163" spans="1:4" x14ac:dyDescent="0.25">
      <c r="A163" s="14" t="s">
        <v>777</v>
      </c>
      <c r="B163" s="233">
        <v>457.65000000000003</v>
      </c>
      <c r="C163">
        <f>VLOOKUP(A163,Autoservicios!$B$2:$D$161,3,0)-B163</f>
        <v>0</v>
      </c>
    </row>
    <row r="164" spans="1:4" x14ac:dyDescent="0.25">
      <c r="A164" s="14" t="s">
        <v>773</v>
      </c>
      <c r="B164" s="233">
        <v>706.56999999999982</v>
      </c>
      <c r="C164">
        <f>VLOOKUP(A164,Autoservicios!$B$2:$D$161,3,0)-B164</f>
        <v>0</v>
      </c>
      <c r="D164" t="s">
        <v>719</v>
      </c>
    </row>
    <row r="165" spans="1:4" x14ac:dyDescent="0.25">
      <c r="A165" s="14" t="s">
        <v>832</v>
      </c>
      <c r="B165" s="233">
        <v>1706.9900000000002</v>
      </c>
      <c r="C165">
        <f>VLOOKUP(A165,Autoservicios!$B$2:$D$161,3,0)-B165</f>
        <v>0</v>
      </c>
      <c r="D165" t="s">
        <v>708</v>
      </c>
    </row>
    <row r="166" spans="1:4" x14ac:dyDescent="0.25">
      <c r="A166" s="14" t="s">
        <v>794</v>
      </c>
      <c r="B166" s="233">
        <v>1433.27</v>
      </c>
      <c r="C166">
        <f>VLOOKUP(A166,Autoservicios!$B$2:$D$161,3,0)-B166</f>
        <v>0</v>
      </c>
      <c r="D166" s="14">
        <v>0</v>
      </c>
    </row>
    <row r="167" spans="1:4" x14ac:dyDescent="0.25">
      <c r="A167" s="14" t="s">
        <v>834</v>
      </c>
      <c r="B167" s="233">
        <v>2184.9400000000005</v>
      </c>
      <c r="C167">
        <f>VLOOKUP(A167,Autoservicios!$B$2:$D$161,3,0)-B167</f>
        <v>0</v>
      </c>
    </row>
    <row r="168" spans="1:4" x14ac:dyDescent="0.25">
      <c r="A168" t="s">
        <v>135</v>
      </c>
      <c r="B168" s="10">
        <v>838.99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9CCF-0C27-491C-9EEA-83F0E044C0BE}">
  <sheetPr codeName="Hoja10"/>
  <dimension ref="B1:I21"/>
  <sheetViews>
    <sheetView workbookViewId="0"/>
  </sheetViews>
  <sheetFormatPr baseColWidth="10" defaultRowHeight="15" x14ac:dyDescent="0.25"/>
  <cols>
    <col min="2" max="2" width="13.85546875" bestFit="1" customWidth="1"/>
    <col min="5" max="5" width="12.85546875" bestFit="1" customWidth="1"/>
  </cols>
  <sheetData>
    <row r="1" spans="2:9" x14ac:dyDescent="0.25">
      <c r="B1" s="11" t="s">
        <v>2588</v>
      </c>
      <c r="C1" s="189">
        <f>SUM(C3:C15)</f>
        <v>7351</v>
      </c>
      <c r="E1" s="199" t="s">
        <v>2586</v>
      </c>
      <c r="F1">
        <f>SUM(F3:F15)</f>
        <v>1592</v>
      </c>
      <c r="H1" s="11" t="s">
        <v>2587</v>
      </c>
      <c r="I1" s="189">
        <f>SUM(I3:I15)</f>
        <v>71</v>
      </c>
    </row>
    <row r="2" spans="2:9" x14ac:dyDescent="0.25">
      <c r="B2" s="11" t="s">
        <v>685</v>
      </c>
      <c r="C2" s="11" t="s">
        <v>735</v>
      </c>
      <c r="E2" t="s">
        <v>779</v>
      </c>
      <c r="F2" s="11" t="s">
        <v>780</v>
      </c>
      <c r="H2" s="11" t="s">
        <v>685</v>
      </c>
      <c r="I2" s="11" t="s">
        <v>735</v>
      </c>
    </row>
    <row r="3" spans="2:9" x14ac:dyDescent="0.25">
      <c r="B3" s="254">
        <v>151</v>
      </c>
      <c r="C3" s="105">
        <v>547</v>
      </c>
      <c r="E3">
        <v>151</v>
      </c>
      <c r="F3" s="51">
        <v>127</v>
      </c>
      <c r="H3" s="238">
        <v>151</v>
      </c>
      <c r="I3" s="105">
        <v>6</v>
      </c>
    </row>
    <row r="4" spans="2:9" x14ac:dyDescent="0.25">
      <c r="B4" s="254">
        <v>152</v>
      </c>
      <c r="C4" s="105">
        <v>533</v>
      </c>
      <c r="E4">
        <v>152</v>
      </c>
      <c r="F4" s="51">
        <v>128</v>
      </c>
      <c r="H4" s="238">
        <v>152</v>
      </c>
      <c r="I4" s="105">
        <v>6</v>
      </c>
    </row>
    <row r="5" spans="2:9" x14ac:dyDescent="0.25">
      <c r="B5" s="254">
        <v>153</v>
      </c>
      <c r="C5" s="105">
        <v>329</v>
      </c>
      <c r="E5">
        <v>153</v>
      </c>
      <c r="F5" s="51">
        <v>94</v>
      </c>
      <c r="H5" s="238">
        <v>153</v>
      </c>
      <c r="I5" s="105">
        <v>2</v>
      </c>
    </row>
    <row r="6" spans="2:9" x14ac:dyDescent="0.25">
      <c r="B6" s="254">
        <v>155</v>
      </c>
      <c r="C6" s="105">
        <v>525</v>
      </c>
      <c r="E6">
        <v>155</v>
      </c>
      <c r="F6" s="51">
        <v>131</v>
      </c>
      <c r="H6" s="238">
        <v>155</v>
      </c>
      <c r="I6" s="105">
        <v>3</v>
      </c>
    </row>
    <row r="7" spans="2:9" x14ac:dyDescent="0.25">
      <c r="B7" s="254">
        <v>156</v>
      </c>
      <c r="C7" s="105">
        <v>536</v>
      </c>
      <c r="E7">
        <v>156</v>
      </c>
      <c r="F7" s="51">
        <v>118</v>
      </c>
      <c r="H7" s="238">
        <v>156</v>
      </c>
      <c r="I7" s="105">
        <v>3</v>
      </c>
    </row>
    <row r="8" spans="2:9" x14ac:dyDescent="0.25">
      <c r="B8" s="254">
        <v>157</v>
      </c>
      <c r="C8" s="105">
        <v>594</v>
      </c>
      <c r="E8">
        <v>157</v>
      </c>
      <c r="F8" s="51">
        <v>139</v>
      </c>
      <c r="H8" s="238">
        <v>157</v>
      </c>
      <c r="I8" s="105">
        <v>6</v>
      </c>
    </row>
    <row r="9" spans="2:9" x14ac:dyDescent="0.25">
      <c r="B9" s="254">
        <v>158</v>
      </c>
      <c r="C9" s="105">
        <v>726</v>
      </c>
      <c r="E9">
        <v>158</v>
      </c>
      <c r="F9" s="51">
        <v>152</v>
      </c>
      <c r="H9" s="238">
        <v>158</v>
      </c>
      <c r="I9" s="105">
        <v>11</v>
      </c>
    </row>
    <row r="10" spans="2:9" x14ac:dyDescent="0.25">
      <c r="B10" s="254">
        <v>159</v>
      </c>
      <c r="C10" s="105">
        <v>646</v>
      </c>
      <c r="E10">
        <v>159</v>
      </c>
      <c r="F10" s="51">
        <v>129</v>
      </c>
      <c r="H10" s="238">
        <v>159</v>
      </c>
      <c r="I10" s="105">
        <v>4</v>
      </c>
    </row>
    <row r="11" spans="2:9" x14ac:dyDescent="0.25">
      <c r="B11" s="254">
        <v>160</v>
      </c>
      <c r="C11" s="105">
        <v>653</v>
      </c>
      <c r="E11">
        <v>160</v>
      </c>
      <c r="F11" s="51">
        <v>144</v>
      </c>
      <c r="H11" s="238">
        <v>160</v>
      </c>
      <c r="I11" s="105">
        <v>7</v>
      </c>
    </row>
    <row r="12" spans="2:9" x14ac:dyDescent="0.25">
      <c r="B12" s="254">
        <v>161</v>
      </c>
      <c r="C12" s="105">
        <v>832</v>
      </c>
      <c r="E12">
        <v>161</v>
      </c>
      <c r="F12" s="51">
        <v>160</v>
      </c>
      <c r="H12" s="238">
        <v>161</v>
      </c>
      <c r="I12" s="105">
        <v>8</v>
      </c>
    </row>
    <row r="13" spans="2:9" x14ac:dyDescent="0.25">
      <c r="B13" s="254">
        <v>162</v>
      </c>
      <c r="C13" s="105">
        <v>770</v>
      </c>
      <c r="E13">
        <v>162</v>
      </c>
      <c r="F13" s="51">
        <v>150</v>
      </c>
      <c r="H13" s="238">
        <v>162</v>
      </c>
      <c r="I13" s="105">
        <v>6</v>
      </c>
    </row>
    <row r="14" spans="2:9" x14ac:dyDescent="0.25">
      <c r="B14" s="254">
        <v>163</v>
      </c>
      <c r="C14" s="105">
        <v>429</v>
      </c>
      <c r="E14">
        <v>163</v>
      </c>
      <c r="F14" s="51">
        <v>88</v>
      </c>
      <c r="H14" s="238">
        <v>163</v>
      </c>
      <c r="I14" s="105">
        <v>1</v>
      </c>
    </row>
    <row r="15" spans="2:9" x14ac:dyDescent="0.25">
      <c r="B15" s="254">
        <v>182</v>
      </c>
      <c r="C15" s="105">
        <v>231</v>
      </c>
      <c r="E15">
        <v>182</v>
      </c>
      <c r="F15" s="51">
        <v>32</v>
      </c>
      <c r="H15" s="238">
        <v>182</v>
      </c>
      <c r="I15" s="238">
        <v>8</v>
      </c>
    </row>
    <row r="16" spans="2:9" x14ac:dyDescent="0.25">
      <c r="B16" s="253">
        <v>183</v>
      </c>
      <c r="C16">
        <v>1</v>
      </c>
      <c r="H16">
        <v>192</v>
      </c>
    </row>
    <row r="17" spans="2:9" x14ac:dyDescent="0.25">
      <c r="B17" s="253">
        <v>188</v>
      </c>
      <c r="C17">
        <v>4</v>
      </c>
      <c r="H17">
        <v>130</v>
      </c>
      <c r="I17" s="6">
        <v>1</v>
      </c>
    </row>
    <row r="18" spans="2:9" x14ac:dyDescent="0.25">
      <c r="B18" s="253">
        <v>192</v>
      </c>
      <c r="C18">
        <v>6</v>
      </c>
      <c r="H18" s="6"/>
      <c r="I18" s="6"/>
    </row>
    <row r="19" spans="2:9" x14ac:dyDescent="0.25">
      <c r="B19" s="253">
        <v>530</v>
      </c>
      <c r="C19" s="6">
        <v>104</v>
      </c>
      <c r="I19" s="6"/>
    </row>
    <row r="21" spans="2:9" x14ac:dyDescent="0.25">
      <c r="C21" s="6">
        <f>SUM(C3:C19)</f>
        <v>7466</v>
      </c>
      <c r="I21" s="6">
        <f>SUM(I3:I19)</f>
        <v>72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AACD-AF2B-43D5-9711-3C126112B07F}">
  <sheetPr codeName="Hoja11"/>
  <dimension ref="A1:V2112"/>
  <sheetViews>
    <sheetView topLeftCell="A134" workbookViewId="0">
      <selection activeCell="D5" sqref="D5"/>
    </sheetView>
  </sheetViews>
  <sheetFormatPr baseColWidth="10" defaultRowHeight="15" x14ac:dyDescent="0.25"/>
  <cols>
    <col min="2" max="2" width="14.28515625" bestFit="1" customWidth="1"/>
    <col min="5" max="5" width="11.85546875" style="6" bestFit="1" customWidth="1"/>
    <col min="6" max="6" width="16.42578125" bestFit="1" customWidth="1"/>
    <col min="8" max="8" width="11.42578125" style="6"/>
    <col min="17" max="17" width="49.85546875" bestFit="1" customWidth="1"/>
    <col min="18" max="18" width="11.42578125" style="6"/>
    <col min="19" max="19" width="11.28515625" style="6" bestFit="1" customWidth="1"/>
    <col min="20" max="20" width="8.42578125" style="6" bestFit="1" customWidth="1"/>
    <col min="21" max="21" width="11.42578125" style="6"/>
    <col min="22" max="22" width="11.42578125" style="116"/>
    <col min="25" max="25" width="49.85546875" bestFit="1" customWidth="1"/>
  </cols>
  <sheetData>
    <row r="1" spans="1:22" x14ac:dyDescent="0.25">
      <c r="B1" s="6"/>
      <c r="Q1" s="36">
        <v>1.6</v>
      </c>
      <c r="R1" s="6">
        <f>SUM(R4:R165)</f>
        <v>8605196.6622807011</v>
      </c>
      <c r="S1" s="250">
        <f>+R1/(U1/1.6)</f>
        <v>20.44603712031995</v>
      </c>
      <c r="U1" s="6">
        <f>SUM(U4:U165)</f>
        <v>673397.71412063588</v>
      </c>
    </row>
    <row r="2" spans="1:22" x14ac:dyDescent="0.25">
      <c r="A2" t="s">
        <v>207</v>
      </c>
      <c r="B2" s="50">
        <f>SUM(B5:B20)</f>
        <v>3173879.5254227542</v>
      </c>
      <c r="D2" t="s">
        <v>5</v>
      </c>
      <c r="E2" s="6">
        <f>SUM(E5:E180)</f>
        <v>3173879.5254227542</v>
      </c>
      <c r="G2" t="s">
        <v>207</v>
      </c>
      <c r="H2" s="6">
        <f>SUM(H5:H2168)</f>
        <v>3173879.5254227552</v>
      </c>
      <c r="K2" s="6">
        <f>SUM(K5:K24)</f>
        <v>3173879.5254227542</v>
      </c>
      <c r="N2" s="6">
        <f>SUM(N5:N14)</f>
        <v>3173879.5254227547</v>
      </c>
      <c r="S2" s="6" t="s">
        <v>204</v>
      </c>
      <c r="T2" s="6" t="s">
        <v>604</v>
      </c>
    </row>
    <row r="3" spans="1:22" x14ac:dyDescent="0.25">
      <c r="A3" t="s">
        <v>206</v>
      </c>
      <c r="B3" s="15">
        <f>SUM(B5:B17)</f>
        <v>3144228.6892787544</v>
      </c>
      <c r="D3" t="s">
        <v>606</v>
      </c>
      <c r="E3" s="6">
        <f>SUM(E6:E180)</f>
        <v>3162400.7981267544</v>
      </c>
      <c r="G3" t="s">
        <v>611</v>
      </c>
      <c r="P3" t="s">
        <v>18</v>
      </c>
      <c r="Q3" t="s">
        <v>471</v>
      </c>
      <c r="R3" s="6" t="s">
        <v>2584</v>
      </c>
      <c r="S3" s="6" t="s">
        <v>819</v>
      </c>
      <c r="T3" s="6" t="s">
        <v>820</v>
      </c>
      <c r="U3" s="6" t="s">
        <v>821</v>
      </c>
    </row>
    <row r="4" spans="1:22" x14ac:dyDescent="0.25">
      <c r="G4" t="s">
        <v>711</v>
      </c>
      <c r="H4" s="6" t="s">
        <v>172</v>
      </c>
      <c r="J4" t="s">
        <v>732</v>
      </c>
      <c r="K4" t="s">
        <v>733</v>
      </c>
      <c r="M4" t="s">
        <v>730</v>
      </c>
      <c r="N4" t="s">
        <v>731</v>
      </c>
      <c r="P4" t="s">
        <v>56</v>
      </c>
      <c r="Q4" t="s">
        <v>472</v>
      </c>
      <c r="R4" s="6">
        <v>54306.06</v>
      </c>
      <c r="S4" s="6">
        <v>21</v>
      </c>
      <c r="T4" s="6">
        <v>2586.002857142857</v>
      </c>
      <c r="U4" s="6">
        <v>4137.604571428571</v>
      </c>
      <c r="V4" s="250"/>
    </row>
    <row r="5" spans="1:22" x14ac:dyDescent="0.25">
      <c r="A5">
        <v>151</v>
      </c>
      <c r="B5" s="15">
        <v>260633.26662011017</v>
      </c>
      <c r="D5">
        <v>0</v>
      </c>
      <c r="E5" s="6">
        <v>11478.727295999999</v>
      </c>
      <c r="F5" s="16" t="s">
        <v>811</v>
      </c>
      <c r="G5">
        <v>10</v>
      </c>
      <c r="H5" s="6">
        <v>1462.6405726315791</v>
      </c>
      <c r="I5" s="226">
        <f>VLOOKUP(G5,'VDs DUELOS'!$D$2:$G$1571,4,0)-H5</f>
        <v>0</v>
      </c>
      <c r="J5" t="s">
        <v>810</v>
      </c>
      <c r="K5" s="6">
        <v>811.47705600000018</v>
      </c>
      <c r="M5" s="51" t="s">
        <v>660</v>
      </c>
      <c r="N5" s="16">
        <f>+K6+K7</f>
        <v>479155.88751521474</v>
      </c>
      <c r="P5" t="s">
        <v>60</v>
      </c>
      <c r="Q5" t="s">
        <v>473</v>
      </c>
      <c r="R5" s="6">
        <v>52921.57</v>
      </c>
      <c r="S5" s="6">
        <v>21</v>
      </c>
      <c r="T5" s="6">
        <v>2520.074761904762</v>
      </c>
      <c r="U5" s="6">
        <v>4032.1196190476194</v>
      </c>
      <c r="V5" s="6"/>
    </row>
    <row r="6" spans="1:22" x14ac:dyDescent="0.25">
      <c r="A6">
        <v>152</v>
      </c>
      <c r="B6" s="15">
        <v>222380.91973175597</v>
      </c>
      <c r="D6">
        <v>6</v>
      </c>
      <c r="E6" s="6">
        <v>25467.309282947364</v>
      </c>
      <c r="F6" s="16"/>
      <c r="G6">
        <v>12</v>
      </c>
      <c r="H6" s="6">
        <v>0</v>
      </c>
      <c r="I6" s="226" t="e">
        <f>VLOOKUP(G6,'VDs DUELOS'!$D$2:$G$1571,4,0)-H6</f>
        <v>#N/A</v>
      </c>
      <c r="J6" t="s">
        <v>641</v>
      </c>
      <c r="K6" s="6">
        <v>224649.94793245778</v>
      </c>
      <c r="M6" s="51" t="s">
        <v>664</v>
      </c>
      <c r="N6" s="16">
        <f>+K20+K19</f>
        <v>618727.91976529337</v>
      </c>
      <c r="P6" t="s">
        <v>57</v>
      </c>
      <c r="Q6" t="s">
        <v>474</v>
      </c>
      <c r="R6" s="6">
        <v>53664.69</v>
      </c>
      <c r="S6" s="6">
        <v>21</v>
      </c>
      <c r="T6" s="6">
        <v>2555.4614285714288</v>
      </c>
      <c r="U6" s="6">
        <v>4088.7382857142861</v>
      </c>
      <c r="V6" s="6"/>
    </row>
    <row r="7" spans="1:22" x14ac:dyDescent="0.25">
      <c r="A7">
        <v>153</v>
      </c>
      <c r="B7" s="15">
        <v>159956.91513098741</v>
      </c>
      <c r="D7" s="180">
        <v>12</v>
      </c>
      <c r="E7" s="181">
        <v>22037.856397473686</v>
      </c>
      <c r="F7" s="16"/>
      <c r="G7">
        <v>15</v>
      </c>
      <c r="H7" s="6">
        <v>2258.2580480000001</v>
      </c>
      <c r="I7" s="226">
        <f>VLOOKUP(G7,'VDs DUELOS'!$D$2:$G$1571,4,0)-H7</f>
        <v>0</v>
      </c>
      <c r="J7" t="s">
        <v>642</v>
      </c>
      <c r="K7" s="6">
        <v>254505.93958275692</v>
      </c>
      <c r="M7" s="51" t="s">
        <v>661</v>
      </c>
      <c r="N7" s="16">
        <f>+K9+K10</f>
        <v>378037.93344869022</v>
      </c>
      <c r="P7" t="s">
        <v>59</v>
      </c>
      <c r="Q7" t="s">
        <v>476</v>
      </c>
      <c r="R7" s="6">
        <v>60470.39</v>
      </c>
      <c r="S7" s="6">
        <v>21</v>
      </c>
      <c r="T7" s="6">
        <v>2879.5423809523809</v>
      </c>
      <c r="U7" s="6">
        <v>4607.2678095238098</v>
      </c>
      <c r="V7" s="6"/>
    </row>
    <row r="8" spans="1:22" x14ac:dyDescent="0.25">
      <c r="A8">
        <v>155</v>
      </c>
      <c r="B8" s="15">
        <v>246836.99579506111</v>
      </c>
      <c r="D8" s="180">
        <v>136</v>
      </c>
      <c r="E8" s="181">
        <v>23458.562392380954</v>
      </c>
      <c r="F8" s="16"/>
      <c r="G8">
        <v>24</v>
      </c>
      <c r="H8" s="6">
        <v>3252.7976914285719</v>
      </c>
      <c r="I8" s="226">
        <f>VLOOKUP(G8,'VDs DUELOS'!$D$2:$G$1571,4,0)-H8</f>
        <v>0</v>
      </c>
      <c r="J8" t="s">
        <v>725</v>
      </c>
      <c r="K8" s="6">
        <v>9843.8905155555585</v>
      </c>
      <c r="M8" s="51" t="s">
        <v>662</v>
      </c>
      <c r="N8" s="16">
        <f>+K11+K12</f>
        <v>398217.28094387962</v>
      </c>
      <c r="P8" t="s">
        <v>88</v>
      </c>
      <c r="Q8" t="s">
        <v>479</v>
      </c>
      <c r="R8" s="6">
        <v>134711.84</v>
      </c>
      <c r="S8" s="6">
        <v>21</v>
      </c>
      <c r="T8" s="6">
        <v>6414.8495238095238</v>
      </c>
      <c r="U8" s="6">
        <v>10263.759238095239</v>
      </c>
      <c r="V8" s="6"/>
    </row>
    <row r="9" spans="1:22" x14ac:dyDescent="0.25">
      <c r="A9">
        <v>156</v>
      </c>
      <c r="B9" s="15">
        <v>244963.70562148473</v>
      </c>
      <c r="D9" s="180">
        <v>151</v>
      </c>
      <c r="E9" s="181">
        <v>7687.2783085714291</v>
      </c>
      <c r="F9" s="16"/>
      <c r="G9">
        <v>33</v>
      </c>
      <c r="H9" s="6">
        <v>0</v>
      </c>
      <c r="I9" s="226" t="e">
        <f>VLOOKUP(G9,'VDs DUELOS'!$D$2:$G$1571,4,0)-H9</f>
        <v>#N/A</v>
      </c>
      <c r="J9" t="s">
        <v>643</v>
      </c>
      <c r="K9" s="6">
        <v>160387.53927069856</v>
      </c>
      <c r="M9" s="51" t="s">
        <v>663</v>
      </c>
      <c r="N9" s="16">
        <f>+K13+K14</f>
        <v>550626.74910093308</v>
      </c>
      <c r="P9" t="s">
        <v>89</v>
      </c>
      <c r="Q9" t="s">
        <v>480</v>
      </c>
      <c r="R9" s="6">
        <v>55325.2</v>
      </c>
      <c r="S9" s="6">
        <v>20</v>
      </c>
      <c r="T9" s="6">
        <v>2766.2599999999998</v>
      </c>
      <c r="U9" s="6">
        <v>4426.0159999999996</v>
      </c>
      <c r="V9" s="6"/>
    </row>
    <row r="10" spans="1:22" x14ac:dyDescent="0.25">
      <c r="A10">
        <v>157</v>
      </c>
      <c r="B10" s="15">
        <v>308585.80627466663</v>
      </c>
      <c r="D10">
        <v>193</v>
      </c>
      <c r="E10" s="6">
        <v>14676.640411047621</v>
      </c>
      <c r="F10" s="16"/>
      <c r="G10">
        <v>34</v>
      </c>
      <c r="H10" s="6">
        <v>566.3099428571428</v>
      </c>
      <c r="I10" s="226" t="e">
        <f>VLOOKUP(G10,'VDs DUELOS'!$D$2:$G$1571,4,0)-H10</f>
        <v>#N/A</v>
      </c>
      <c r="J10" t="s">
        <v>644</v>
      </c>
      <c r="K10" s="6">
        <v>217650.39417799169</v>
      </c>
      <c r="M10" s="51" t="s">
        <v>659</v>
      </c>
      <c r="N10" s="16">
        <f>+K16+K17</f>
        <v>380234.4925548085</v>
      </c>
      <c r="P10" t="s">
        <v>98</v>
      </c>
      <c r="Q10" t="s">
        <v>482</v>
      </c>
      <c r="R10" s="6">
        <v>179534.97</v>
      </c>
      <c r="S10" s="6">
        <v>21</v>
      </c>
      <c r="T10" s="6">
        <v>8549.2842857142859</v>
      </c>
      <c r="U10" s="6">
        <v>13678.854857142858</v>
      </c>
      <c r="V10" s="6"/>
    </row>
    <row r="11" spans="1:22" x14ac:dyDescent="0.25">
      <c r="A11">
        <v>158</v>
      </c>
      <c r="B11" s="15">
        <v>329347.76905333344</v>
      </c>
      <c r="D11">
        <v>239</v>
      </c>
      <c r="E11" s="6">
        <v>21086.782407238097</v>
      </c>
      <c r="F11" s="16"/>
      <c r="G11">
        <v>41</v>
      </c>
      <c r="H11" s="6">
        <v>2844.8704076190475</v>
      </c>
      <c r="I11" s="226">
        <f>VLOOKUP(G11,'VDs DUELOS'!$D$2:$G$1571,4,0)-H11</f>
        <v>0</v>
      </c>
      <c r="J11" t="s">
        <v>645</v>
      </c>
      <c r="K11" s="6">
        <v>317805.74039952538</v>
      </c>
      <c r="M11" s="51" t="s">
        <v>665</v>
      </c>
      <c r="N11" s="16">
        <f>+K23+K24</f>
        <v>339926.76613914134</v>
      </c>
      <c r="P11" t="s">
        <v>100</v>
      </c>
      <c r="Q11" t="s">
        <v>483</v>
      </c>
      <c r="R11" s="6">
        <v>64473.19</v>
      </c>
      <c r="S11" s="6">
        <v>21</v>
      </c>
      <c r="T11" s="6">
        <v>3070.1519047619049</v>
      </c>
      <c r="U11" s="6">
        <v>4912.2430476190484</v>
      </c>
      <c r="V11" s="6"/>
    </row>
    <row r="12" spans="1:22" x14ac:dyDescent="0.25">
      <c r="A12">
        <v>159</v>
      </c>
      <c r="B12" s="15">
        <v>231009.32076755897</v>
      </c>
      <c r="D12">
        <v>245</v>
      </c>
      <c r="E12" s="6">
        <v>-115.35606095238096</v>
      </c>
      <c r="F12" s="16" t="s">
        <v>812</v>
      </c>
      <c r="G12">
        <v>43</v>
      </c>
      <c r="H12" s="6">
        <v>2477.8154438095244</v>
      </c>
      <c r="I12" s="226">
        <f>VLOOKUP(G12,'VDs DUELOS'!$D$2:$G$1571,4,0)-H12</f>
        <v>0</v>
      </c>
      <c r="J12" t="s">
        <v>646</v>
      </c>
      <c r="K12" s="6">
        <v>80411.540544354211</v>
      </c>
      <c r="P12" t="s">
        <v>101</v>
      </c>
      <c r="Q12" t="s">
        <v>484</v>
      </c>
      <c r="R12" s="6">
        <v>69981.33</v>
      </c>
      <c r="S12" s="6">
        <v>21</v>
      </c>
      <c r="T12" s="6">
        <v>3332.4442857142858</v>
      </c>
      <c r="U12" s="6">
        <v>5331.9108571428578</v>
      </c>
      <c r="V12" s="6"/>
    </row>
    <row r="13" spans="1:22" x14ac:dyDescent="0.25">
      <c r="A13">
        <v>160</v>
      </c>
      <c r="B13" s="15">
        <v>321397.39376294735</v>
      </c>
      <c r="D13">
        <v>251</v>
      </c>
      <c r="E13" s="6">
        <v>14425.355558095242</v>
      </c>
      <c r="F13" s="16"/>
      <c r="G13">
        <v>47</v>
      </c>
      <c r="H13" s="6">
        <v>465.42258285714291</v>
      </c>
      <c r="I13" s="226" t="e">
        <f>VLOOKUP(G13,'VDs DUELOS'!$D$2:$G$1571,4,0)-H13</f>
        <v>#N/A</v>
      </c>
      <c r="J13" t="s">
        <v>647</v>
      </c>
      <c r="K13" s="6">
        <v>380321.52936467249</v>
      </c>
      <c r="M13" s="180" t="s">
        <v>781</v>
      </c>
      <c r="N13" s="6">
        <f>+K5+K8+K15+K18+K21</f>
        <v>28952.495954793652</v>
      </c>
      <c r="P13" t="s">
        <v>99</v>
      </c>
      <c r="Q13" t="s">
        <v>485</v>
      </c>
      <c r="R13" s="6">
        <v>71609.600000000006</v>
      </c>
      <c r="S13" s="6">
        <v>21</v>
      </c>
      <c r="T13" s="6">
        <v>3409.9809523809527</v>
      </c>
      <c r="U13" s="6">
        <v>5455.9695238095246</v>
      </c>
      <c r="V13" s="6"/>
    </row>
    <row r="14" spans="1:22" x14ac:dyDescent="0.25">
      <c r="A14">
        <v>161</v>
      </c>
      <c r="B14" s="15">
        <v>292188.36917223042</v>
      </c>
      <c r="D14">
        <v>270</v>
      </c>
      <c r="E14" s="6">
        <v>33628.997820571436</v>
      </c>
      <c r="F14" s="16"/>
      <c r="G14">
        <v>49</v>
      </c>
      <c r="H14" s="6">
        <v>974.61455238095243</v>
      </c>
      <c r="I14" s="226" t="e">
        <f>VLOOKUP(G14,'VDs DUELOS'!$D$2:$G$1571,4,0)-H14</f>
        <v>#N/A</v>
      </c>
      <c r="J14" t="s">
        <v>648</v>
      </c>
      <c r="K14" s="6">
        <v>170305.21973626065</v>
      </c>
      <c r="P14" t="s">
        <v>111</v>
      </c>
      <c r="Q14" t="s">
        <v>487</v>
      </c>
      <c r="R14" s="6">
        <v>79723.259999999995</v>
      </c>
      <c r="S14" s="6">
        <v>20</v>
      </c>
      <c r="T14" s="6">
        <v>3986.1629999999996</v>
      </c>
      <c r="U14" s="6">
        <v>6377.8607999999995</v>
      </c>
      <c r="V14" s="6"/>
    </row>
    <row r="15" spans="1:22" x14ac:dyDescent="0.25">
      <c r="A15">
        <v>162</v>
      </c>
      <c r="B15" s="15">
        <v>299800.09930620552</v>
      </c>
      <c r="D15">
        <v>306</v>
      </c>
      <c r="E15" s="6">
        <v>21745.050102857145</v>
      </c>
      <c r="F15" s="16"/>
      <c r="G15">
        <v>51</v>
      </c>
      <c r="H15" s="6">
        <v>144.76190476190479</v>
      </c>
      <c r="I15" s="226" t="e">
        <f>VLOOKUP(G15,'VDs DUELOS'!$D$2:$G$1571,4,0)-H15</f>
        <v>#N/A</v>
      </c>
      <c r="J15" t="s">
        <v>726</v>
      </c>
      <c r="K15" s="6">
        <v>6329.1566712380954</v>
      </c>
      <c r="P15" t="s">
        <v>112</v>
      </c>
      <c r="Q15" t="s">
        <v>488</v>
      </c>
      <c r="R15" s="6">
        <v>68809.710000000006</v>
      </c>
      <c r="S15" s="6">
        <v>21</v>
      </c>
      <c r="T15" s="6">
        <v>3276.6528571428576</v>
      </c>
      <c r="U15" s="6">
        <v>5242.6445714285728</v>
      </c>
      <c r="V15" s="6"/>
    </row>
    <row r="16" spans="1:22" x14ac:dyDescent="0.25">
      <c r="A16">
        <v>163</v>
      </c>
      <c r="B16" s="15">
        <v>198175.63208761901</v>
      </c>
      <c r="D16">
        <v>324</v>
      </c>
      <c r="E16" s="6">
        <v>19643.529363809525</v>
      </c>
      <c r="F16" s="16"/>
      <c r="G16">
        <v>58</v>
      </c>
      <c r="H16" s="6">
        <v>2022.8137371428575</v>
      </c>
      <c r="I16" s="226">
        <f>VLOOKUP(G16,'VDs DUELOS'!$D$2:$G$1571,4,0)-H16</f>
        <v>0</v>
      </c>
      <c r="J16" t="s">
        <v>649</v>
      </c>
      <c r="K16" s="6">
        <v>268354.97036718612</v>
      </c>
      <c r="P16" t="s">
        <v>114</v>
      </c>
      <c r="Q16" t="s">
        <v>489</v>
      </c>
      <c r="R16" s="6">
        <v>108385.82</v>
      </c>
      <c r="S16" s="6">
        <v>21</v>
      </c>
      <c r="T16" s="6">
        <v>5161.2295238095239</v>
      </c>
      <c r="U16" s="6">
        <v>8257.9672380952379</v>
      </c>
      <c r="V16" s="6"/>
    </row>
    <row r="17" spans="1:22" x14ac:dyDescent="0.25">
      <c r="A17">
        <v>182</v>
      </c>
      <c r="B17" s="15">
        <v>28952.495954793656</v>
      </c>
      <c r="D17">
        <v>326</v>
      </c>
      <c r="E17" s="6">
        <v>24782.763763428571</v>
      </c>
      <c r="F17" s="16"/>
      <c r="G17">
        <v>71</v>
      </c>
      <c r="H17" s="6">
        <v>2443.3066438095243</v>
      </c>
      <c r="I17" s="226">
        <f>VLOOKUP(G17,'VDs DUELOS'!$D$2:$G$1571,4,0)-H17</f>
        <v>0</v>
      </c>
      <c r="J17" t="s">
        <v>650</v>
      </c>
      <c r="K17" s="6">
        <v>111879.52218762235</v>
      </c>
      <c r="P17" t="s">
        <v>118</v>
      </c>
      <c r="Q17" t="s">
        <v>490</v>
      </c>
      <c r="R17" s="6">
        <v>50515.64</v>
      </c>
      <c r="S17" s="6">
        <v>21</v>
      </c>
      <c r="T17" s="6">
        <v>2405.5066666666667</v>
      </c>
      <c r="U17" s="6">
        <v>3848.8106666666667</v>
      </c>
      <c r="V17" s="6"/>
    </row>
    <row r="18" spans="1:22" x14ac:dyDescent="0.25">
      <c r="A18">
        <v>192</v>
      </c>
      <c r="B18" s="15">
        <v>0</v>
      </c>
      <c r="D18">
        <v>351</v>
      </c>
      <c r="E18" s="6">
        <v>-1289.6551695238095</v>
      </c>
      <c r="F18" s="16" t="s">
        <v>812</v>
      </c>
      <c r="G18">
        <v>74</v>
      </c>
      <c r="H18" s="6">
        <v>1511.4632304761906</v>
      </c>
      <c r="I18" s="226">
        <f>VLOOKUP(G18,'VDs DUELOS'!$D$2:$G$1571,4,0)-H18</f>
        <v>0</v>
      </c>
      <c r="J18" t="s">
        <v>727</v>
      </c>
      <c r="K18" s="6">
        <v>4949.1116000000011</v>
      </c>
      <c r="P18" t="s">
        <v>119</v>
      </c>
      <c r="Q18" t="s">
        <v>491</v>
      </c>
      <c r="R18" s="6">
        <v>77160.2</v>
      </c>
      <c r="S18" s="6">
        <v>21</v>
      </c>
      <c r="T18" s="6">
        <v>3674.2952380952379</v>
      </c>
      <c r="U18" s="6">
        <v>5878.8723809523808</v>
      </c>
      <c r="V18" s="6"/>
    </row>
    <row r="19" spans="1:22" x14ac:dyDescent="0.25">
      <c r="A19">
        <v>193</v>
      </c>
      <c r="B19" s="15">
        <v>18172.108848</v>
      </c>
      <c r="D19">
        <v>392</v>
      </c>
      <c r="E19" s="6">
        <v>29300.005234285713</v>
      </c>
      <c r="F19" s="16"/>
      <c r="G19">
        <v>80</v>
      </c>
      <c r="H19" s="6">
        <v>7430.0276799999992</v>
      </c>
      <c r="I19" s="226">
        <f>VLOOKUP(G19,'VDs DUELOS'!$D$2:$G$1571,4,0)-H19</f>
        <v>0</v>
      </c>
      <c r="J19" t="s">
        <v>651</v>
      </c>
      <c r="K19" s="6">
        <v>381231.26392971096</v>
      </c>
      <c r="P19" t="s">
        <v>120</v>
      </c>
      <c r="Q19" t="s">
        <v>492</v>
      </c>
      <c r="R19" s="6">
        <v>82518.55</v>
      </c>
      <c r="S19" s="6">
        <v>20</v>
      </c>
      <c r="T19" s="6">
        <v>4125.9274999999998</v>
      </c>
      <c r="U19" s="6">
        <v>6601.4840000000004</v>
      </c>
      <c r="V19" s="6"/>
    </row>
    <row r="20" spans="1:22" x14ac:dyDescent="0.25">
      <c r="A20">
        <v>199</v>
      </c>
      <c r="B20" s="15">
        <v>11478.727295999999</v>
      </c>
      <c r="D20">
        <v>503</v>
      </c>
      <c r="E20" s="6">
        <v>22222.809528421054</v>
      </c>
      <c r="F20" s="16"/>
      <c r="G20">
        <v>87</v>
      </c>
      <c r="H20" s="6">
        <v>3055.3123839999998</v>
      </c>
      <c r="I20" s="226">
        <f>VLOOKUP(G20,'VDs DUELOS'!$D$2:$G$1571,4,0)-H20</f>
        <v>0</v>
      </c>
      <c r="J20" t="s">
        <v>652</v>
      </c>
      <c r="K20" s="6">
        <v>237496.65583558235</v>
      </c>
      <c r="P20" t="s">
        <v>121</v>
      </c>
      <c r="Q20" t="s">
        <v>493</v>
      </c>
      <c r="R20" s="6">
        <v>76940.05</v>
      </c>
      <c r="S20" s="6">
        <v>21</v>
      </c>
      <c r="T20" s="6">
        <v>3663.8119047619048</v>
      </c>
      <c r="U20" s="6">
        <v>5862.0990476190482</v>
      </c>
      <c r="V20" s="6"/>
    </row>
    <row r="21" spans="1:22" x14ac:dyDescent="0.25">
      <c r="D21">
        <v>526</v>
      </c>
      <c r="E21" s="6">
        <v>17184.045067368421</v>
      </c>
      <c r="F21" s="16"/>
      <c r="G21">
        <v>93</v>
      </c>
      <c r="H21" s="6">
        <v>1459.3583923809526</v>
      </c>
      <c r="I21" s="226" t="e">
        <f>VLOOKUP(G21,'VDs DUELOS'!$D$2:$G$1571,4,0)-H21</f>
        <v>#N/A</v>
      </c>
      <c r="J21" t="s">
        <v>728</v>
      </c>
      <c r="K21" s="6">
        <v>7018.8601120000003</v>
      </c>
      <c r="P21" t="s">
        <v>110</v>
      </c>
      <c r="Q21" t="s">
        <v>494</v>
      </c>
      <c r="R21" s="6">
        <v>73891.13</v>
      </c>
      <c r="S21" s="6">
        <v>21</v>
      </c>
      <c r="T21" s="6">
        <v>3518.6252380952383</v>
      </c>
      <c r="U21" s="6">
        <v>5629.8003809523816</v>
      </c>
      <c r="V21" s="6"/>
    </row>
    <row r="22" spans="1:22" x14ac:dyDescent="0.25">
      <c r="D22">
        <v>540</v>
      </c>
      <c r="E22" s="6">
        <v>25766.88642285714</v>
      </c>
      <c r="F22" s="16"/>
      <c r="G22">
        <v>111</v>
      </c>
      <c r="H22" s="6">
        <v>0</v>
      </c>
      <c r="I22" s="226" t="e">
        <f>VLOOKUP(G22,'VDs DUELOS'!$D$2:$G$1571,4,0)-H22</f>
        <v>#N/A</v>
      </c>
      <c r="J22" t="s">
        <v>729</v>
      </c>
      <c r="K22" s="6">
        <v>0</v>
      </c>
      <c r="P22" t="s">
        <v>63</v>
      </c>
      <c r="Q22" t="s">
        <v>535</v>
      </c>
      <c r="R22" s="6">
        <v>55398.720000000001</v>
      </c>
      <c r="S22" s="6">
        <v>21</v>
      </c>
      <c r="T22" s="6">
        <v>2638.0342857142859</v>
      </c>
      <c r="U22" s="6">
        <v>4220.8548571428573</v>
      </c>
      <c r="V22" s="6"/>
    </row>
    <row r="23" spans="1:22" x14ac:dyDescent="0.25">
      <c r="D23">
        <v>545</v>
      </c>
      <c r="E23" s="6">
        <v>18952.315971415203</v>
      </c>
      <c r="F23" s="16"/>
      <c r="G23">
        <v>120</v>
      </c>
      <c r="H23" s="6">
        <v>1311.14528</v>
      </c>
      <c r="I23" s="226">
        <f>VLOOKUP(G23,'VDs DUELOS'!$D$2:$G$1571,4,0)-H23</f>
        <v>0</v>
      </c>
      <c r="J23" t="s">
        <v>653</v>
      </c>
      <c r="K23" s="6">
        <v>312326.17188390327</v>
      </c>
      <c r="P23" t="s">
        <v>64</v>
      </c>
      <c r="Q23" t="s">
        <v>536</v>
      </c>
      <c r="R23" s="6">
        <v>75592.19</v>
      </c>
      <c r="S23" s="6">
        <v>20</v>
      </c>
      <c r="T23" s="6">
        <v>3779.6095</v>
      </c>
      <c r="U23" s="6">
        <v>6047.3752000000004</v>
      </c>
      <c r="V23" s="6"/>
    </row>
    <row r="24" spans="1:22" x14ac:dyDescent="0.25">
      <c r="D24">
        <v>571</v>
      </c>
      <c r="E24" s="6">
        <v>26991.462232380953</v>
      </c>
      <c r="F24" s="16"/>
      <c r="G24">
        <v>133</v>
      </c>
      <c r="H24" s="6">
        <v>2493.7654171428571</v>
      </c>
      <c r="I24" s="226">
        <f>VLOOKUP(G24,'VDs DUELOS'!$D$2:$G$1571,4,0)-H24</f>
        <v>0</v>
      </c>
      <c r="J24" t="s">
        <v>654</v>
      </c>
      <c r="K24" s="6">
        <v>27600.594255238095</v>
      </c>
      <c r="P24" t="s">
        <v>65</v>
      </c>
      <c r="Q24" t="s">
        <v>537</v>
      </c>
      <c r="R24" s="6">
        <v>58109.79</v>
      </c>
      <c r="S24" s="6">
        <v>20</v>
      </c>
      <c r="T24" s="6">
        <v>2905.4895000000001</v>
      </c>
      <c r="U24" s="6">
        <v>4648.7832000000008</v>
      </c>
      <c r="V24" s="6"/>
    </row>
    <row r="25" spans="1:22" x14ac:dyDescent="0.25">
      <c r="D25">
        <v>572</v>
      </c>
      <c r="E25" s="6">
        <v>16290.087491368422</v>
      </c>
      <c r="F25" s="16"/>
      <c r="G25">
        <v>134</v>
      </c>
      <c r="H25" s="6">
        <v>1713.9031680000001</v>
      </c>
      <c r="I25" s="226">
        <f>VLOOKUP(G25,'VDs DUELOS'!$D$2:$G$1571,4,0)-H25</f>
        <v>0</v>
      </c>
      <c r="P25" t="s">
        <v>68</v>
      </c>
      <c r="Q25" t="s">
        <v>538</v>
      </c>
      <c r="R25" s="6">
        <v>76928.929999999993</v>
      </c>
      <c r="S25" s="6">
        <v>21</v>
      </c>
      <c r="T25" s="6">
        <v>3663.2823809523807</v>
      </c>
      <c r="U25" s="6">
        <v>5861.2518095238092</v>
      </c>
      <c r="V25" s="6"/>
    </row>
    <row r="26" spans="1:22" x14ac:dyDescent="0.25">
      <c r="D26">
        <v>583</v>
      </c>
      <c r="E26" s="6">
        <v>28408.350359619049</v>
      </c>
      <c r="F26" s="16"/>
      <c r="G26">
        <v>136</v>
      </c>
      <c r="H26" s="6">
        <v>0</v>
      </c>
      <c r="I26" s="226" t="e">
        <f>VLOOKUP(G26,'VDs DUELOS'!$D$2:$G$1571,4,0)-H26</f>
        <v>#N/A</v>
      </c>
      <c r="P26" t="s">
        <v>69</v>
      </c>
      <c r="Q26" t="s">
        <v>539</v>
      </c>
      <c r="R26" s="6">
        <v>49422.51</v>
      </c>
      <c r="S26" s="6">
        <v>20</v>
      </c>
      <c r="T26" s="6">
        <v>2471.1255000000001</v>
      </c>
      <c r="U26" s="6">
        <v>3953.8008000000004</v>
      </c>
      <c r="V26" s="6"/>
    </row>
    <row r="27" spans="1:22" ht="16.5" x14ac:dyDescent="0.25">
      <c r="D27">
        <v>585</v>
      </c>
      <c r="E27" s="6">
        <v>-1455.1724114285716</v>
      </c>
      <c r="F27" s="16" t="s">
        <v>812</v>
      </c>
      <c r="G27">
        <v>151</v>
      </c>
      <c r="H27" s="6">
        <v>0</v>
      </c>
      <c r="I27" s="226" t="e">
        <f>VLOOKUP(G27,'VDs DUELOS'!$D$2:$G$1571,4,0)-H27</f>
        <v>#N/A</v>
      </c>
      <c r="J27" s="171" t="s">
        <v>657</v>
      </c>
      <c r="K27" s="16">
        <f>+K7+K10</f>
        <v>472156.33376074862</v>
      </c>
      <c r="P27" t="s">
        <v>70</v>
      </c>
      <c r="Q27" t="s">
        <v>540</v>
      </c>
      <c r="R27" s="6">
        <v>73866.61</v>
      </c>
      <c r="S27" s="6">
        <v>21</v>
      </c>
      <c r="T27" s="6">
        <v>3517.4576190476191</v>
      </c>
      <c r="U27" s="6">
        <v>5627.932190476191</v>
      </c>
      <c r="V27" s="6"/>
    </row>
    <row r="28" spans="1:22" ht="16.5" x14ac:dyDescent="0.25">
      <c r="D28">
        <v>590</v>
      </c>
      <c r="E28" s="6">
        <v>-1620.6896533333334</v>
      </c>
      <c r="F28" s="16" t="s">
        <v>812</v>
      </c>
      <c r="G28">
        <v>156</v>
      </c>
      <c r="H28" s="6">
        <v>1577.9612190476191</v>
      </c>
      <c r="I28" s="226">
        <f>VLOOKUP(G28,'VDs DUELOS'!$D$2:$G$1571,4,0)-H28</f>
        <v>0</v>
      </c>
      <c r="J28" s="171" t="s">
        <v>658</v>
      </c>
      <c r="K28" s="16">
        <f>+K12+K14+K17+K20+K24</f>
        <v>627693.5325590577</v>
      </c>
      <c r="P28" t="s">
        <v>66</v>
      </c>
      <c r="Q28" t="s">
        <v>541</v>
      </c>
      <c r="R28" s="6">
        <v>42842.73</v>
      </c>
      <c r="S28" s="6">
        <v>20</v>
      </c>
      <c r="T28" s="6">
        <v>2142.1365000000001</v>
      </c>
      <c r="U28" s="6">
        <v>3427.4184000000005</v>
      </c>
      <c r="V28" s="6"/>
    </row>
    <row r="29" spans="1:22" x14ac:dyDescent="0.25">
      <c r="D29">
        <v>600</v>
      </c>
      <c r="E29" s="6">
        <v>-538.96064000000001</v>
      </c>
      <c r="F29" s="16" t="s">
        <v>812</v>
      </c>
      <c r="G29">
        <v>159</v>
      </c>
      <c r="H29" s="6">
        <v>1038.3740342857143</v>
      </c>
      <c r="I29" s="226">
        <f>VLOOKUP(G29,'VDs DUELOS'!$D$2:$G$1571,4,0)-H29</f>
        <v>0</v>
      </c>
      <c r="P29" t="s">
        <v>136</v>
      </c>
      <c r="Q29" t="s">
        <v>543</v>
      </c>
      <c r="R29" s="6">
        <v>79918.210000000006</v>
      </c>
      <c r="S29" s="6">
        <v>21</v>
      </c>
      <c r="T29" s="6">
        <v>3805.6290476190479</v>
      </c>
      <c r="U29" s="6">
        <v>6089.0064761904769</v>
      </c>
      <c r="V29" s="6"/>
    </row>
    <row r="30" spans="1:22" x14ac:dyDescent="0.25">
      <c r="D30">
        <v>616</v>
      </c>
      <c r="E30" s="6">
        <v>17728.198673142855</v>
      </c>
      <c r="F30" s="16"/>
      <c r="G30">
        <v>173</v>
      </c>
      <c r="H30" s="6">
        <v>2941.3209142857145</v>
      </c>
      <c r="I30" s="226">
        <f>VLOOKUP(G30,'VDs DUELOS'!$D$2:$G$1571,4,0)-H30</f>
        <v>0</v>
      </c>
      <c r="P30" t="s">
        <v>139</v>
      </c>
      <c r="Q30" t="s">
        <v>544</v>
      </c>
      <c r="R30" s="6">
        <v>81289.259999999995</v>
      </c>
      <c r="S30" s="6">
        <v>21</v>
      </c>
      <c r="T30" s="6">
        <v>3870.9171428571426</v>
      </c>
      <c r="U30" s="6">
        <v>6193.4674285714282</v>
      </c>
      <c r="V30" s="6"/>
    </row>
    <row r="31" spans="1:22" x14ac:dyDescent="0.25">
      <c r="D31">
        <v>630</v>
      </c>
      <c r="E31" s="6">
        <v>48917.694999238105</v>
      </c>
      <c r="F31" s="16"/>
      <c r="G31">
        <v>177</v>
      </c>
      <c r="H31" s="6">
        <v>1656.4047390476189</v>
      </c>
      <c r="I31" s="226">
        <f>VLOOKUP(G31,'VDs DUELOS'!$D$2:$G$1571,4,0)-H31</f>
        <v>0</v>
      </c>
      <c r="P31" t="s">
        <v>140</v>
      </c>
      <c r="Q31" t="s">
        <v>545</v>
      </c>
      <c r="R31" s="6">
        <v>52739.51</v>
      </c>
      <c r="S31" s="6">
        <v>21</v>
      </c>
      <c r="T31" s="6">
        <v>2511.405238095238</v>
      </c>
      <c r="U31" s="6">
        <v>4018.248380952381</v>
      </c>
      <c r="V31" s="6"/>
    </row>
    <row r="32" spans="1:22" x14ac:dyDescent="0.25">
      <c r="D32">
        <v>640</v>
      </c>
      <c r="E32" s="6">
        <v>18263.457846095243</v>
      </c>
      <c r="F32" s="16"/>
      <c r="G32">
        <v>180</v>
      </c>
      <c r="H32" s="6">
        <v>1912.6543923809525</v>
      </c>
      <c r="I32" s="226">
        <f>VLOOKUP(G32,'VDs DUELOS'!$D$2:$G$1571,4,0)-H32</f>
        <v>0</v>
      </c>
      <c r="P32" t="s">
        <v>141</v>
      </c>
      <c r="Q32" t="s">
        <v>546</v>
      </c>
      <c r="R32" s="6">
        <v>66748.72</v>
      </c>
      <c r="S32" s="6">
        <v>21</v>
      </c>
      <c r="T32" s="6">
        <v>3178.5104761904763</v>
      </c>
      <c r="U32" s="6">
        <v>5085.6167619047628</v>
      </c>
      <c r="V32" s="6"/>
    </row>
    <row r="33" spans="4:22" x14ac:dyDescent="0.25">
      <c r="D33">
        <v>656</v>
      </c>
      <c r="E33" s="6">
        <v>23115.181444070178</v>
      </c>
      <c r="F33" s="16"/>
      <c r="G33">
        <v>181</v>
      </c>
      <c r="H33" s="6">
        <v>-87.126263999999992</v>
      </c>
      <c r="I33" s="226" t="e">
        <f>VLOOKUP(G33,'VDs DUELOS'!$D$2:$G$1571,4,0)-H33</f>
        <v>#N/A</v>
      </c>
      <c r="P33" t="s">
        <v>142</v>
      </c>
      <c r="Q33" t="s">
        <v>547</v>
      </c>
      <c r="R33" s="6">
        <v>62647.61</v>
      </c>
      <c r="S33" s="6">
        <v>21</v>
      </c>
      <c r="T33" s="6">
        <v>2983.2195238095237</v>
      </c>
      <c r="U33" s="6">
        <v>4773.1512380952381</v>
      </c>
      <c r="V33" s="6"/>
    </row>
    <row r="34" spans="4:22" x14ac:dyDescent="0.25">
      <c r="D34">
        <v>659</v>
      </c>
      <c r="E34" s="6">
        <v>23570.47345142857</v>
      </c>
      <c r="F34" s="16"/>
      <c r="G34">
        <v>190</v>
      </c>
      <c r="H34" s="6">
        <v>0</v>
      </c>
      <c r="I34" s="226" t="e">
        <f>VLOOKUP(G34,'VDs DUELOS'!$D$2:$G$1571,4,0)-H34</f>
        <v>#N/A</v>
      </c>
      <c r="P34" t="s">
        <v>143</v>
      </c>
      <c r="Q34" t="s">
        <v>548</v>
      </c>
      <c r="R34" s="6">
        <v>67587.81</v>
      </c>
      <c r="S34" s="6">
        <v>21</v>
      </c>
      <c r="T34" s="6">
        <v>3218.4671428571428</v>
      </c>
      <c r="U34" s="6">
        <v>5149.547428571429</v>
      </c>
      <c r="V34" s="6"/>
    </row>
    <row r="35" spans="4:22" x14ac:dyDescent="0.25">
      <c r="D35">
        <v>664</v>
      </c>
      <c r="E35" s="6">
        <v>-1144.1154361904762</v>
      </c>
      <c r="F35" s="16" t="s">
        <v>812</v>
      </c>
      <c r="G35">
        <v>193</v>
      </c>
      <c r="H35" s="6">
        <v>0</v>
      </c>
      <c r="I35" s="226" t="e">
        <f>VLOOKUP(G35,'VDs DUELOS'!$D$2:$G$1571,4,0)-H35</f>
        <v>#N/A</v>
      </c>
      <c r="P35" t="s">
        <v>144</v>
      </c>
      <c r="Q35" t="s">
        <v>549</v>
      </c>
      <c r="R35" s="6">
        <v>72784.009999999995</v>
      </c>
      <c r="S35" s="6">
        <v>21</v>
      </c>
      <c r="T35" s="6">
        <v>3465.905238095238</v>
      </c>
      <c r="U35" s="6">
        <v>5545.4483809523808</v>
      </c>
      <c r="V35" s="6"/>
    </row>
    <row r="36" spans="4:22" x14ac:dyDescent="0.25">
      <c r="D36">
        <v>666</v>
      </c>
      <c r="E36" s="6">
        <v>28892.019824761916</v>
      </c>
      <c r="F36" s="16"/>
      <c r="G36">
        <v>213</v>
      </c>
      <c r="H36" s="6">
        <v>935.89445333333333</v>
      </c>
      <c r="I36" s="226" t="e">
        <f>VLOOKUP(G36,'VDs DUELOS'!$D$2:$G$1571,4,0)-H36</f>
        <v>#N/A</v>
      </c>
      <c r="P36" s="84" t="s">
        <v>137</v>
      </c>
      <c r="Q36" s="84" t="s">
        <v>550</v>
      </c>
      <c r="R36" s="101">
        <v>48269.91</v>
      </c>
      <c r="S36" s="101">
        <v>21</v>
      </c>
      <c r="T36" s="101">
        <v>2298.5671428571432</v>
      </c>
      <c r="U36" s="101">
        <v>3677.7074285714293</v>
      </c>
      <c r="V36" s="6"/>
    </row>
    <row r="37" spans="4:22" x14ac:dyDescent="0.25">
      <c r="D37">
        <v>670</v>
      </c>
      <c r="E37" s="6">
        <v>18591.092329904761</v>
      </c>
      <c r="F37" s="16"/>
      <c r="G37">
        <v>214</v>
      </c>
      <c r="H37" s="6">
        <v>1385.9535161904762</v>
      </c>
      <c r="I37" s="226">
        <f>VLOOKUP(G37,'VDs DUELOS'!$D$2:$G$1571,4,0)-H37</f>
        <v>0</v>
      </c>
      <c r="P37" t="s">
        <v>138</v>
      </c>
      <c r="Q37" t="s">
        <v>551</v>
      </c>
      <c r="R37" s="6">
        <v>59097.56</v>
      </c>
      <c r="S37" s="6">
        <v>20</v>
      </c>
      <c r="T37" s="6">
        <v>2954.8779999999997</v>
      </c>
      <c r="U37" s="6">
        <v>4727.8047999999999</v>
      </c>
      <c r="V37" s="6"/>
    </row>
    <row r="38" spans="4:22" x14ac:dyDescent="0.25">
      <c r="D38">
        <v>677</v>
      </c>
      <c r="E38" s="6">
        <v>28845.964236190484</v>
      </c>
      <c r="F38" s="16"/>
      <c r="G38">
        <v>220</v>
      </c>
      <c r="H38" s="6">
        <v>0</v>
      </c>
      <c r="I38" s="226" t="e">
        <f>VLOOKUP(G38,'VDs DUELOS'!$D$2:$G$1571,4,0)-H38</f>
        <v>#N/A</v>
      </c>
      <c r="P38" t="s">
        <v>46</v>
      </c>
      <c r="Q38" t="s">
        <v>500</v>
      </c>
      <c r="R38" s="6">
        <v>66956.37</v>
      </c>
      <c r="S38" s="6">
        <v>20</v>
      </c>
      <c r="T38" s="6">
        <v>3347.8184999999999</v>
      </c>
      <c r="U38" s="6">
        <v>5356.5096000000003</v>
      </c>
      <c r="V38" s="6"/>
    </row>
    <row r="39" spans="4:22" x14ac:dyDescent="0.25">
      <c r="D39">
        <v>680</v>
      </c>
      <c r="E39" s="6">
        <v>17532.328660711781</v>
      </c>
      <c r="F39" s="16"/>
      <c r="G39">
        <v>226</v>
      </c>
      <c r="H39" s="6">
        <v>3656.3984914285716</v>
      </c>
      <c r="I39" s="226">
        <f>VLOOKUP(G39,'VDs DUELOS'!$D$2:$G$1571,4,0)-H39</f>
        <v>0</v>
      </c>
      <c r="P39" t="s">
        <v>47</v>
      </c>
      <c r="Q39" t="s">
        <v>822</v>
      </c>
      <c r="R39" s="6">
        <v>73264.039999999994</v>
      </c>
      <c r="S39" s="6">
        <v>21</v>
      </c>
      <c r="T39" s="6">
        <v>3488.7638095238094</v>
      </c>
      <c r="U39" s="6">
        <v>5582.0220952380951</v>
      </c>
      <c r="V39" s="6"/>
    </row>
    <row r="40" spans="4:22" x14ac:dyDescent="0.25">
      <c r="D40">
        <v>690</v>
      </c>
      <c r="E40" s="6">
        <v>20619.414784380955</v>
      </c>
      <c r="F40" s="16"/>
      <c r="G40">
        <v>229</v>
      </c>
      <c r="H40" s="6">
        <v>-21.833927619047618</v>
      </c>
      <c r="I40" s="226" t="e">
        <f>VLOOKUP(G40,'VDs DUELOS'!$D$2:$G$1571,4,0)-H40</f>
        <v>#N/A</v>
      </c>
      <c r="P40" t="s">
        <v>49</v>
      </c>
      <c r="Q40" t="s">
        <v>501</v>
      </c>
      <c r="R40" s="6">
        <v>62186.28</v>
      </c>
      <c r="S40" s="6">
        <v>20</v>
      </c>
      <c r="T40" s="6">
        <v>3109.3139999999999</v>
      </c>
      <c r="U40" s="6">
        <v>4974.9023999999999</v>
      </c>
      <c r="V40" s="6"/>
    </row>
    <row r="41" spans="4:22" x14ac:dyDescent="0.25">
      <c r="D41">
        <v>702</v>
      </c>
      <c r="E41" s="6">
        <v>33138.365112380954</v>
      </c>
      <c r="F41" s="16"/>
      <c r="G41">
        <v>231</v>
      </c>
      <c r="H41" s="6">
        <v>2345.7902628571428</v>
      </c>
      <c r="I41" s="226">
        <f>VLOOKUP(G41,'VDs DUELOS'!$D$2:$G$1571,4,0)-H41</f>
        <v>0</v>
      </c>
      <c r="P41" t="s">
        <v>50</v>
      </c>
      <c r="Q41" t="s">
        <v>502</v>
      </c>
      <c r="R41" s="6">
        <v>92829.22</v>
      </c>
      <c r="S41" s="6">
        <v>19</v>
      </c>
      <c r="T41" s="6">
        <v>4885.7484210526318</v>
      </c>
      <c r="U41" s="6">
        <v>7817.1974736842112</v>
      </c>
      <c r="V41" s="6"/>
    </row>
    <row r="42" spans="4:22" x14ac:dyDescent="0.25">
      <c r="D42">
        <v>805</v>
      </c>
      <c r="E42" s="6">
        <v>19817.121584761902</v>
      </c>
      <c r="F42" s="16"/>
      <c r="G42">
        <v>239</v>
      </c>
      <c r="H42" s="6">
        <v>0</v>
      </c>
      <c r="I42" s="226" t="e">
        <f>VLOOKUP(G42,'VDs DUELOS'!$D$2:$G$1571,4,0)-H42</f>
        <v>#N/A</v>
      </c>
      <c r="P42" t="s">
        <v>52</v>
      </c>
      <c r="Q42" t="s">
        <v>503</v>
      </c>
      <c r="R42" s="6">
        <v>41868.14</v>
      </c>
      <c r="S42" s="6">
        <v>21</v>
      </c>
      <c r="T42" s="6">
        <v>1993.7209523809524</v>
      </c>
      <c r="U42" s="6">
        <v>3189.9535238095241</v>
      </c>
      <c r="V42" s="6"/>
    </row>
    <row r="43" spans="4:22" x14ac:dyDescent="0.25">
      <c r="D43">
        <v>823</v>
      </c>
      <c r="E43" s="6">
        <v>17436.847992380954</v>
      </c>
      <c r="F43" s="16"/>
      <c r="G43">
        <v>241</v>
      </c>
      <c r="H43" s="6">
        <v>3051.9138057142859</v>
      </c>
      <c r="I43" s="226">
        <f>VLOOKUP(G43,'VDs DUELOS'!$D$2:$G$1571,4,0)-H43</f>
        <v>0</v>
      </c>
      <c r="P43" t="s">
        <v>53</v>
      </c>
      <c r="Q43" t="s">
        <v>504</v>
      </c>
      <c r="R43" s="6">
        <v>53234.82</v>
      </c>
      <c r="S43" s="6">
        <v>20</v>
      </c>
      <c r="T43" s="6">
        <v>2661.741</v>
      </c>
      <c r="U43" s="6">
        <v>4258.7856000000002</v>
      </c>
      <c r="V43" s="6"/>
    </row>
    <row r="44" spans="4:22" x14ac:dyDescent="0.25">
      <c r="D44">
        <v>827</v>
      </c>
      <c r="E44" s="6">
        <v>27532.994265142861</v>
      </c>
      <c r="F44" s="16"/>
      <c r="G44">
        <v>246</v>
      </c>
      <c r="H44" s="6">
        <v>7566.5143314285715</v>
      </c>
      <c r="I44" s="226">
        <f>VLOOKUP(G44,'VDs DUELOS'!$D$2:$G$1571,4,0)-H44</f>
        <v>0</v>
      </c>
      <c r="P44" t="s">
        <v>72</v>
      </c>
      <c r="Q44" t="s">
        <v>515</v>
      </c>
      <c r="R44" s="6">
        <v>84765.09</v>
      </c>
      <c r="S44" s="6">
        <v>21</v>
      </c>
      <c r="T44" s="6">
        <v>4036.4328571428568</v>
      </c>
      <c r="U44" s="6">
        <v>6458.2925714285711</v>
      </c>
      <c r="V44" s="6"/>
    </row>
    <row r="45" spans="4:22" x14ac:dyDescent="0.25">
      <c r="D45">
        <v>847</v>
      </c>
      <c r="E45" s="6">
        <v>18751.017158095237</v>
      </c>
      <c r="F45" s="16"/>
      <c r="G45">
        <v>250</v>
      </c>
      <c r="H45" s="6">
        <v>2871.2272990476195</v>
      </c>
      <c r="I45" s="226">
        <f>VLOOKUP(G45,'VDs DUELOS'!$D$2:$G$1571,4,0)-H45</f>
        <v>0</v>
      </c>
      <c r="P45" t="s">
        <v>74</v>
      </c>
      <c r="Q45" t="s">
        <v>823</v>
      </c>
      <c r="R45" s="6">
        <v>63213.14</v>
      </c>
      <c r="S45" s="6">
        <v>21</v>
      </c>
      <c r="T45" s="6">
        <v>3010.149523809524</v>
      </c>
      <c r="U45" s="6">
        <v>4816.2392380952388</v>
      </c>
      <c r="V45" s="6"/>
    </row>
    <row r="46" spans="4:22" x14ac:dyDescent="0.25">
      <c r="D46">
        <v>910</v>
      </c>
      <c r="E46" s="6">
        <v>-1158.6206857142859</v>
      </c>
      <c r="F46" s="16" t="s">
        <v>812</v>
      </c>
      <c r="G46">
        <v>251</v>
      </c>
      <c r="H46" s="6">
        <v>0</v>
      </c>
      <c r="I46" s="226" t="e">
        <f>VLOOKUP(G46,'VDs DUELOS'!$D$2:$G$1571,4,0)-H46</f>
        <v>#N/A</v>
      </c>
      <c r="P46" t="s">
        <v>75</v>
      </c>
      <c r="Q46" t="s">
        <v>516</v>
      </c>
      <c r="R46" s="6">
        <v>69532.639999999999</v>
      </c>
      <c r="S46" s="6">
        <v>21</v>
      </c>
      <c r="T46" s="6">
        <v>3311.0780952380951</v>
      </c>
      <c r="U46" s="6">
        <v>5297.7249523809523</v>
      </c>
      <c r="V46" s="6"/>
    </row>
    <row r="47" spans="4:22" x14ac:dyDescent="0.25">
      <c r="D47">
        <v>916</v>
      </c>
      <c r="E47" s="6">
        <v>28703.206119238104</v>
      </c>
      <c r="F47" s="16"/>
      <c r="G47">
        <v>265</v>
      </c>
      <c r="H47" s="6">
        <v>2397.4202590476193</v>
      </c>
      <c r="I47" s="226">
        <f>VLOOKUP(G47,'VDs DUELOS'!$D$2:$G$1571,4,0)-H47</f>
        <v>0</v>
      </c>
      <c r="P47" t="s">
        <v>80</v>
      </c>
      <c r="Q47" t="s">
        <v>517</v>
      </c>
      <c r="R47" s="6">
        <v>58451.75</v>
      </c>
      <c r="S47" s="6">
        <v>21</v>
      </c>
      <c r="T47" s="6">
        <v>2783.4166666666665</v>
      </c>
      <c r="U47" s="6">
        <v>4453.4666666666662</v>
      </c>
      <c r="V47" s="6"/>
    </row>
    <row r="48" spans="4:22" x14ac:dyDescent="0.25">
      <c r="D48">
        <v>941</v>
      </c>
      <c r="E48" s="6">
        <v>16739.458860471183</v>
      </c>
      <c r="F48" s="16"/>
      <c r="G48">
        <v>270</v>
      </c>
      <c r="H48" s="6">
        <v>0</v>
      </c>
      <c r="I48" s="226" t="e">
        <f>VLOOKUP(G48,'VDs DUELOS'!$D$2:$G$1571,4,0)-H48</f>
        <v>#N/A</v>
      </c>
      <c r="P48" t="s">
        <v>81</v>
      </c>
      <c r="Q48" t="s">
        <v>824</v>
      </c>
      <c r="R48" s="6">
        <v>61808.39</v>
      </c>
      <c r="S48" s="6">
        <v>21</v>
      </c>
      <c r="T48" s="6">
        <v>2943.2566666666667</v>
      </c>
      <c r="U48" s="6">
        <v>4709.2106666666668</v>
      </c>
      <c r="V48" s="6"/>
    </row>
    <row r="49" spans="4:22" x14ac:dyDescent="0.25">
      <c r="D49">
        <v>961</v>
      </c>
      <c r="E49" s="6">
        <v>-50.894536000000002</v>
      </c>
      <c r="F49" s="16" t="s">
        <v>812</v>
      </c>
      <c r="G49">
        <v>272</v>
      </c>
      <c r="H49" s="6">
        <v>2752.0341200000003</v>
      </c>
      <c r="I49" s="226">
        <f>VLOOKUP(G49,'VDs DUELOS'!$D$2:$G$1571,4,0)-H49</f>
        <v>0</v>
      </c>
      <c r="P49" t="s">
        <v>82</v>
      </c>
      <c r="Q49" t="s">
        <v>509</v>
      </c>
      <c r="R49" s="6">
        <v>44701.32</v>
      </c>
      <c r="S49" s="6">
        <v>21</v>
      </c>
      <c r="T49" s="6">
        <v>2128.6342857142859</v>
      </c>
      <c r="U49" s="6">
        <v>3405.8148571428574</v>
      </c>
      <c r="V49" s="6"/>
    </row>
    <row r="50" spans="4:22" x14ac:dyDescent="0.25">
      <c r="D50">
        <v>971</v>
      </c>
      <c r="E50" s="6">
        <v>17561.603354867166</v>
      </c>
      <c r="F50" s="16"/>
      <c r="G50">
        <v>293</v>
      </c>
      <c r="H50" s="6">
        <v>1590.109557894737</v>
      </c>
      <c r="I50" s="226">
        <f>VLOOKUP(G50,'VDs DUELOS'!$D$2:$G$1571,4,0)-H50</f>
        <v>0</v>
      </c>
      <c r="P50" t="s">
        <v>83</v>
      </c>
      <c r="Q50" t="s">
        <v>518</v>
      </c>
      <c r="R50" s="6">
        <v>68600.509999999995</v>
      </c>
      <c r="S50" s="6">
        <v>20</v>
      </c>
      <c r="T50" s="6">
        <v>3430.0254999999997</v>
      </c>
      <c r="U50" s="6">
        <v>5488.0407999999998</v>
      </c>
      <c r="V50" s="6"/>
    </row>
    <row r="51" spans="4:22" x14ac:dyDescent="0.25">
      <c r="D51">
        <v>1180</v>
      </c>
      <c r="E51" s="6">
        <v>24547.82307809524</v>
      </c>
      <c r="F51" s="16"/>
      <c r="G51">
        <v>296</v>
      </c>
      <c r="H51" s="6">
        <v>3087.6298778947371</v>
      </c>
      <c r="I51" s="226">
        <f>VLOOKUP(G51,'VDs DUELOS'!$D$2:$G$1571,4,0)-H51</f>
        <v>0</v>
      </c>
      <c r="P51" t="s">
        <v>84</v>
      </c>
      <c r="Q51" t="s">
        <v>825</v>
      </c>
      <c r="R51" s="6">
        <v>56534.73</v>
      </c>
      <c r="S51" s="6">
        <v>21</v>
      </c>
      <c r="T51" s="6">
        <v>2692.13</v>
      </c>
      <c r="U51" s="6">
        <v>4307.4080000000004</v>
      </c>
      <c r="V51" s="6"/>
    </row>
    <row r="52" spans="4:22" x14ac:dyDescent="0.25">
      <c r="D52">
        <v>1287</v>
      </c>
      <c r="E52" s="6">
        <v>25679.60670819048</v>
      </c>
      <c r="F52" s="16"/>
      <c r="G52">
        <v>306</v>
      </c>
      <c r="H52" s="6">
        <v>0</v>
      </c>
      <c r="I52" s="226" t="e">
        <f>VLOOKUP(G52,'VDs DUELOS'!$D$2:$G$1571,4,0)-H52</f>
        <v>#N/A</v>
      </c>
      <c r="P52" t="s">
        <v>71</v>
      </c>
      <c r="Q52" t="s">
        <v>519</v>
      </c>
      <c r="R52" s="6">
        <v>65880.92</v>
      </c>
      <c r="S52" s="6">
        <v>21</v>
      </c>
      <c r="T52" s="6">
        <v>3137.1866666666665</v>
      </c>
      <c r="U52" s="6">
        <v>5019.4986666666664</v>
      </c>
      <c r="V52" s="6"/>
    </row>
    <row r="53" spans="4:22" x14ac:dyDescent="0.25">
      <c r="D53">
        <v>1458</v>
      </c>
      <c r="E53" s="6">
        <v>10735.284617142855</v>
      </c>
      <c r="F53" s="16"/>
      <c r="G53">
        <v>309</v>
      </c>
      <c r="H53" s="6">
        <v>2770.9859680000004</v>
      </c>
      <c r="I53" s="226">
        <f>VLOOKUP(G53,'VDs DUELOS'!$D$2:$G$1571,4,0)-H53</f>
        <v>0</v>
      </c>
      <c r="P53" t="s">
        <v>73</v>
      </c>
      <c r="Q53" t="s">
        <v>520</v>
      </c>
      <c r="R53" s="6">
        <v>57921.03</v>
      </c>
      <c r="S53" s="6">
        <v>21</v>
      </c>
      <c r="T53" s="6">
        <v>2758.1442857142856</v>
      </c>
      <c r="U53" s="6">
        <v>4413.0308571428568</v>
      </c>
      <c r="V53" s="6"/>
    </row>
    <row r="54" spans="4:22" x14ac:dyDescent="0.25">
      <c r="D54">
        <v>1465</v>
      </c>
      <c r="E54" s="6">
        <v>47215.883693714284</v>
      </c>
      <c r="F54" s="16"/>
      <c r="G54">
        <v>316</v>
      </c>
      <c r="H54" s="6">
        <v>1375.1108294736841</v>
      </c>
      <c r="I54" s="226">
        <f>VLOOKUP(G54,'VDs DUELOS'!$D$2:$G$1571,4,0)-H54</f>
        <v>0</v>
      </c>
      <c r="P54" t="s">
        <v>76</v>
      </c>
      <c r="Q54" t="s">
        <v>510</v>
      </c>
      <c r="R54" s="6">
        <v>31609.53</v>
      </c>
      <c r="S54" s="6">
        <v>21</v>
      </c>
      <c r="T54" s="6">
        <v>1505.2157142857143</v>
      </c>
      <c r="U54" s="6">
        <v>2408.3451428571429</v>
      </c>
      <c r="V54" s="6"/>
    </row>
    <row r="55" spans="4:22" x14ac:dyDescent="0.25">
      <c r="D55">
        <v>1526</v>
      </c>
      <c r="E55" s="6">
        <v>54320.182538198831</v>
      </c>
      <c r="F55" s="16"/>
      <c r="G55">
        <v>319</v>
      </c>
      <c r="H55" s="6">
        <v>3290.3718147368427</v>
      </c>
      <c r="I55" s="226">
        <f>VLOOKUP(G55,'VDs DUELOS'!$D$2:$G$1571,4,0)-H55</f>
        <v>0</v>
      </c>
      <c r="P55" t="s">
        <v>77</v>
      </c>
      <c r="Q55" t="s">
        <v>521</v>
      </c>
      <c r="R55" s="6">
        <v>35279.760000000002</v>
      </c>
      <c r="S55" s="6">
        <v>21</v>
      </c>
      <c r="T55" s="6">
        <v>1679.9885714285715</v>
      </c>
      <c r="U55" s="6">
        <v>2687.9817142857146</v>
      </c>
      <c r="V55" s="6"/>
    </row>
    <row r="56" spans="4:22" x14ac:dyDescent="0.25">
      <c r="D56">
        <v>1531</v>
      </c>
      <c r="E56" s="6">
        <v>16192.925812491228</v>
      </c>
      <c r="F56" s="16"/>
      <c r="G56">
        <v>320</v>
      </c>
      <c r="H56" s="6">
        <v>2570.6051123809525</v>
      </c>
      <c r="I56" s="226">
        <f>VLOOKUP(G56,'VDs DUELOS'!$D$2:$G$1571,4,0)-H56</f>
        <v>0</v>
      </c>
      <c r="P56" t="s">
        <v>128</v>
      </c>
      <c r="Q56" t="s">
        <v>523</v>
      </c>
      <c r="R56" s="6">
        <v>88013.62</v>
      </c>
      <c r="S56" s="6">
        <v>21</v>
      </c>
      <c r="T56" s="6">
        <v>4191.1247619047617</v>
      </c>
      <c r="U56" s="6">
        <v>6705.7996190476188</v>
      </c>
      <c r="V56" s="6"/>
    </row>
    <row r="57" spans="4:22" x14ac:dyDescent="0.25">
      <c r="D57">
        <v>1533</v>
      </c>
      <c r="E57" s="6">
        <v>26743.882599215685</v>
      </c>
      <c r="F57" s="16"/>
      <c r="G57">
        <v>327</v>
      </c>
      <c r="H57" s="6">
        <v>1351.9703771428572</v>
      </c>
      <c r="I57" s="226">
        <f>VLOOKUP(G57,'VDs DUELOS'!$D$2:$G$1571,4,0)-H57</f>
        <v>0</v>
      </c>
      <c r="P57" t="s">
        <v>124</v>
      </c>
      <c r="Q57" t="s">
        <v>524</v>
      </c>
      <c r="R57" s="6">
        <v>84092.47</v>
      </c>
      <c r="S57" s="6">
        <v>20</v>
      </c>
      <c r="T57" s="6">
        <v>4204.6234999999997</v>
      </c>
      <c r="U57" s="6">
        <v>6727.3976000000002</v>
      </c>
      <c r="V57" s="6"/>
    </row>
    <row r="58" spans="4:22" x14ac:dyDescent="0.25">
      <c r="D58">
        <v>1576</v>
      </c>
      <c r="E58" s="6">
        <v>23200.006706365919</v>
      </c>
      <c r="F58" s="16"/>
      <c r="G58">
        <v>335</v>
      </c>
      <c r="H58" s="6">
        <v>1105.5274361904762</v>
      </c>
      <c r="I58" s="226">
        <f>VLOOKUP(G58,'VDs DUELOS'!$D$2:$G$1571,4,0)-H58</f>
        <v>0</v>
      </c>
      <c r="P58" t="s">
        <v>125</v>
      </c>
      <c r="Q58" t="s">
        <v>525</v>
      </c>
      <c r="R58" s="6">
        <v>78721.789999999994</v>
      </c>
      <c r="S58" s="6">
        <v>21</v>
      </c>
      <c r="T58" s="6">
        <v>3748.6566666666663</v>
      </c>
      <c r="U58" s="6">
        <v>5997.8506666666663</v>
      </c>
      <c r="V58" s="6"/>
    </row>
    <row r="59" spans="4:22" x14ac:dyDescent="0.25">
      <c r="D59">
        <v>1578</v>
      </c>
      <c r="E59" s="6">
        <v>21266.137374476191</v>
      </c>
      <c r="F59" s="16"/>
      <c r="G59">
        <v>352</v>
      </c>
      <c r="H59" s="6">
        <v>11542.057935238096</v>
      </c>
      <c r="I59" s="226">
        <f>VLOOKUP(G59,'VDs DUELOS'!$D$2:$G$1571,4,0)-H59</f>
        <v>0</v>
      </c>
      <c r="P59" t="s">
        <v>126</v>
      </c>
      <c r="Q59" t="s">
        <v>526</v>
      </c>
      <c r="R59" s="6">
        <v>69457.67</v>
      </c>
      <c r="S59" s="6">
        <v>21</v>
      </c>
      <c r="T59" s="6">
        <v>3307.5080952380949</v>
      </c>
      <c r="U59" s="6">
        <v>5292.0129523809519</v>
      </c>
      <c r="V59" s="6"/>
    </row>
    <row r="60" spans="4:22" x14ac:dyDescent="0.25">
      <c r="D60">
        <v>1581</v>
      </c>
      <c r="E60" s="6">
        <v>11741.828447619047</v>
      </c>
      <c r="F60" s="16"/>
      <c r="G60">
        <v>354</v>
      </c>
      <c r="H60" s="6">
        <v>6236.5068495238102</v>
      </c>
      <c r="I60" s="226">
        <f>VLOOKUP(G60,'VDs DUELOS'!$D$2:$G$1571,4,0)-H60</f>
        <v>0</v>
      </c>
      <c r="P60" t="s">
        <v>129</v>
      </c>
      <c r="Q60" t="s">
        <v>527</v>
      </c>
      <c r="R60" s="6">
        <v>78531.820000000007</v>
      </c>
      <c r="S60" s="6">
        <v>21</v>
      </c>
      <c r="T60" s="6">
        <v>3739.6104761904767</v>
      </c>
      <c r="U60" s="6">
        <v>5983.376761904763</v>
      </c>
      <c r="V60" s="6"/>
    </row>
    <row r="61" spans="4:22" x14ac:dyDescent="0.25">
      <c r="D61">
        <v>1592</v>
      </c>
      <c r="E61" s="6">
        <v>10812.796709734335</v>
      </c>
      <c r="F61" s="16"/>
      <c r="G61">
        <v>362</v>
      </c>
      <c r="H61" s="6">
        <v>1734.6272380952382</v>
      </c>
      <c r="I61" s="226">
        <f>VLOOKUP(G61,'VDs DUELOS'!$D$2:$G$1571,4,0)-H61</f>
        <v>0</v>
      </c>
      <c r="P61" t="s">
        <v>132</v>
      </c>
      <c r="Q61" t="s">
        <v>528</v>
      </c>
      <c r="R61" s="6">
        <v>67369.95</v>
      </c>
      <c r="S61" s="6">
        <v>20</v>
      </c>
      <c r="T61" s="6">
        <v>3368.4974999999999</v>
      </c>
      <c r="U61" s="6">
        <v>5389.5960000000005</v>
      </c>
      <c r="V61" s="6"/>
    </row>
    <row r="62" spans="4:22" x14ac:dyDescent="0.25">
      <c r="D62">
        <v>1650</v>
      </c>
      <c r="E62" s="6">
        <v>11607.661074285714</v>
      </c>
      <c r="F62" s="16"/>
      <c r="G62">
        <v>363</v>
      </c>
      <c r="H62" s="6">
        <v>4938.1520421052637</v>
      </c>
      <c r="I62" s="226">
        <f>VLOOKUP(G62,'VDs DUELOS'!$D$2:$G$1571,4,0)-H62</f>
        <v>0</v>
      </c>
      <c r="P62" t="s">
        <v>133</v>
      </c>
      <c r="Q62" t="s">
        <v>529</v>
      </c>
      <c r="R62" s="6">
        <v>68808.600000000006</v>
      </c>
      <c r="S62" s="6">
        <v>20</v>
      </c>
      <c r="T62" s="6">
        <v>3440.4300000000003</v>
      </c>
      <c r="U62" s="6">
        <v>5504.688000000001</v>
      </c>
      <c r="V62" s="6"/>
    </row>
    <row r="63" spans="4:22" x14ac:dyDescent="0.25">
      <c r="D63">
        <v>1691</v>
      </c>
      <c r="E63" s="6">
        <v>22241.212313523807</v>
      </c>
      <c r="F63" s="16"/>
      <c r="G63">
        <v>380</v>
      </c>
      <c r="H63" s="6">
        <v>1603.6966247619048</v>
      </c>
      <c r="I63" s="226">
        <f>VLOOKUP(G63,'VDs DUELOS'!$D$2:$G$1571,4,0)-H63</f>
        <v>0</v>
      </c>
      <c r="P63" t="s">
        <v>134</v>
      </c>
      <c r="Q63" t="s">
        <v>530</v>
      </c>
      <c r="R63" s="6">
        <v>46330.51</v>
      </c>
      <c r="S63" s="6">
        <v>20</v>
      </c>
      <c r="T63" s="6">
        <v>2316.5255000000002</v>
      </c>
      <c r="U63" s="6">
        <v>3706.4408000000003</v>
      </c>
      <c r="V63" s="6"/>
    </row>
    <row r="64" spans="4:22" x14ac:dyDescent="0.25">
      <c r="D64">
        <v>1742</v>
      </c>
      <c r="E64" s="6">
        <v>21247.788533714291</v>
      </c>
      <c r="F64" s="16"/>
      <c r="G64">
        <v>388</v>
      </c>
      <c r="H64" s="6">
        <v>3324.4806171428572</v>
      </c>
      <c r="I64" s="226">
        <f>VLOOKUP(G64,'VDs DUELOS'!$D$2:$G$1571,4,0)-H64</f>
        <v>0</v>
      </c>
      <c r="P64" t="s">
        <v>123</v>
      </c>
      <c r="Q64" t="s">
        <v>531</v>
      </c>
      <c r="R64" s="6">
        <v>79303.58</v>
      </c>
      <c r="S64" s="6">
        <v>21</v>
      </c>
      <c r="T64" s="6">
        <v>3776.3609523809523</v>
      </c>
      <c r="U64" s="6">
        <v>6042.1775238095242</v>
      </c>
      <c r="V64" s="6"/>
    </row>
    <row r="65" spans="4:22" x14ac:dyDescent="0.25">
      <c r="D65">
        <v>1767</v>
      </c>
      <c r="E65" s="6">
        <v>25282.918278095236</v>
      </c>
      <c r="F65" s="16"/>
      <c r="G65">
        <v>403</v>
      </c>
      <c r="H65" s="6">
        <v>3477.1654323809526</v>
      </c>
      <c r="I65" s="226">
        <f>VLOOKUP(G65,'VDs DUELOS'!$D$2:$G$1571,4,0)-H65</f>
        <v>0</v>
      </c>
      <c r="P65" t="s">
        <v>91</v>
      </c>
      <c r="Q65" t="s">
        <v>553</v>
      </c>
      <c r="R65" s="6">
        <v>51590.68</v>
      </c>
      <c r="S65" s="6">
        <v>19</v>
      </c>
      <c r="T65" s="6">
        <v>2715.2989473684211</v>
      </c>
      <c r="U65" s="6">
        <v>4344.4783157894735</v>
      </c>
      <c r="V65" s="6"/>
    </row>
    <row r="66" spans="4:22" x14ac:dyDescent="0.25">
      <c r="D66">
        <v>1789</v>
      </c>
      <c r="E66" s="6">
        <v>15256.346940551379</v>
      </c>
      <c r="F66" s="16"/>
      <c r="G66">
        <v>423</v>
      </c>
      <c r="H66" s="6">
        <v>1750.9034320000001</v>
      </c>
      <c r="I66" s="226">
        <f>VLOOKUP(G66,'VDs DUELOS'!$D$2:$G$1571,4,0)-H66</f>
        <v>0</v>
      </c>
      <c r="P66" t="s">
        <v>93</v>
      </c>
      <c r="Q66" t="s">
        <v>554</v>
      </c>
      <c r="R66" s="6">
        <v>81445.899999999994</v>
      </c>
      <c r="S66" s="6">
        <v>20</v>
      </c>
      <c r="T66" s="6">
        <v>4072.2949999999996</v>
      </c>
      <c r="U66" s="6">
        <v>6515.6719999999996</v>
      </c>
      <c r="V66" s="6"/>
    </row>
    <row r="67" spans="4:22" x14ac:dyDescent="0.25">
      <c r="D67">
        <v>1821</v>
      </c>
      <c r="E67" s="6">
        <v>13073.741766015037</v>
      </c>
      <c r="F67" s="16"/>
      <c r="G67">
        <v>424</v>
      </c>
      <c r="H67" s="6">
        <v>-15.296975238095238</v>
      </c>
      <c r="I67" s="226" t="e">
        <f>VLOOKUP(G67,'VDs DUELOS'!$D$2:$G$1571,4,0)-H67</f>
        <v>#N/A</v>
      </c>
      <c r="P67" t="s">
        <v>94</v>
      </c>
      <c r="Q67" t="s">
        <v>555</v>
      </c>
      <c r="R67" s="6">
        <v>55470.32</v>
      </c>
      <c r="S67" s="6">
        <v>19</v>
      </c>
      <c r="T67" s="6">
        <v>2919.4905263157893</v>
      </c>
      <c r="U67" s="6">
        <v>4671.1848421052628</v>
      </c>
      <c r="V67" s="6"/>
    </row>
    <row r="68" spans="4:22" x14ac:dyDescent="0.25">
      <c r="D68">
        <v>1905</v>
      </c>
      <c r="E68" s="6">
        <v>-1544.8275809523811</v>
      </c>
      <c r="F68" s="16" t="s">
        <v>812</v>
      </c>
      <c r="G68">
        <v>433</v>
      </c>
      <c r="H68" s="6">
        <v>1109.2357200000001</v>
      </c>
      <c r="I68" s="226">
        <f>VLOOKUP(G68,'VDs DUELOS'!$D$2:$G$1571,4,0)-H68</f>
        <v>0</v>
      </c>
      <c r="P68" t="s">
        <v>95</v>
      </c>
      <c r="Q68" t="s">
        <v>556</v>
      </c>
      <c r="R68" s="6">
        <v>71413.48</v>
      </c>
      <c r="S68" s="6">
        <v>19</v>
      </c>
      <c r="T68" s="6">
        <v>3758.6042105263155</v>
      </c>
      <c r="U68" s="6">
        <v>6013.7667368421053</v>
      </c>
      <c r="V68" s="6"/>
    </row>
    <row r="69" spans="4:22" x14ac:dyDescent="0.25">
      <c r="D69">
        <v>1906</v>
      </c>
      <c r="E69" s="6">
        <v>27603.072624761906</v>
      </c>
      <c r="F69" s="16"/>
      <c r="G69">
        <v>436</v>
      </c>
      <c r="H69" s="6">
        <v>1875.022947368421</v>
      </c>
      <c r="I69" s="226">
        <f>VLOOKUP(G69,'VDs DUELOS'!$D$2:$G$1571,4,0)-H69</f>
        <v>0</v>
      </c>
      <c r="P69" t="s">
        <v>97</v>
      </c>
      <c r="Q69" t="s">
        <v>557</v>
      </c>
      <c r="R69" s="6">
        <v>65498.06</v>
      </c>
      <c r="S69" s="6">
        <v>19</v>
      </c>
      <c r="T69" s="6">
        <v>3447.2663157894735</v>
      </c>
      <c r="U69" s="6">
        <v>5515.626105263158</v>
      </c>
      <c r="V69" s="6"/>
    </row>
    <row r="70" spans="4:22" x14ac:dyDescent="0.25">
      <c r="D70">
        <v>1921</v>
      </c>
      <c r="E70" s="6">
        <v>10192.437550095237</v>
      </c>
      <c r="F70" s="16"/>
      <c r="G70">
        <v>438</v>
      </c>
      <c r="H70" s="6">
        <v>2966.9470736842109</v>
      </c>
      <c r="I70" s="226">
        <f>VLOOKUP(G70,'VDs DUELOS'!$D$2:$G$1571,4,0)-H70</f>
        <v>0</v>
      </c>
      <c r="P70" t="s">
        <v>92</v>
      </c>
      <c r="Q70" t="s">
        <v>558</v>
      </c>
      <c r="R70" s="6">
        <v>25694.560000000001</v>
      </c>
      <c r="S70" s="6">
        <v>19</v>
      </c>
      <c r="T70" s="6">
        <v>1352.3452631578948</v>
      </c>
      <c r="U70" s="6">
        <v>2163.7524210526317</v>
      </c>
      <c r="V70" s="6"/>
    </row>
    <row r="71" spans="4:22" x14ac:dyDescent="0.25">
      <c r="D71">
        <v>2421</v>
      </c>
      <c r="E71" s="6">
        <v>17453.107923836258</v>
      </c>
      <c r="F71" s="16"/>
      <c r="G71">
        <v>442</v>
      </c>
      <c r="H71" s="6">
        <v>3715.8611352380958</v>
      </c>
      <c r="I71" s="226">
        <f>VLOOKUP(G71,'VDs DUELOS'!$D$2:$G$1571,4,0)-H71</f>
        <v>0</v>
      </c>
      <c r="P71" t="s">
        <v>104</v>
      </c>
      <c r="Q71" t="s">
        <v>560</v>
      </c>
      <c r="R71" s="6">
        <v>89933.06</v>
      </c>
      <c r="S71" s="6">
        <v>20</v>
      </c>
      <c r="T71" s="6">
        <v>4496.6530000000002</v>
      </c>
      <c r="U71" s="6">
        <v>7194.6448000000009</v>
      </c>
      <c r="V71" s="6"/>
    </row>
    <row r="72" spans="4:22" x14ac:dyDescent="0.25">
      <c r="D72">
        <v>2441</v>
      </c>
      <c r="E72" s="6">
        <v>15872.915179548874</v>
      </c>
      <c r="F72" s="16"/>
      <c r="G72">
        <v>446</v>
      </c>
      <c r="H72" s="6">
        <v>2348.9554590476196</v>
      </c>
      <c r="I72" s="226">
        <f>VLOOKUP(G72,'VDs DUELOS'!$D$2:$G$1571,4,0)-H72</f>
        <v>0</v>
      </c>
      <c r="P72" t="s">
        <v>105</v>
      </c>
      <c r="Q72" t="s">
        <v>561</v>
      </c>
      <c r="R72" s="6">
        <v>59538.91</v>
      </c>
      <c r="S72" s="6">
        <v>20</v>
      </c>
      <c r="T72" s="6">
        <v>2976.9455000000003</v>
      </c>
      <c r="U72" s="6">
        <v>4763.1128000000008</v>
      </c>
      <c r="V72" s="6"/>
    </row>
    <row r="73" spans="4:22" x14ac:dyDescent="0.25">
      <c r="D73">
        <v>2518</v>
      </c>
      <c r="E73" s="6">
        <v>42913.904647619049</v>
      </c>
      <c r="F73" s="16"/>
      <c r="G73">
        <v>461</v>
      </c>
      <c r="H73" s="6">
        <v>0</v>
      </c>
      <c r="I73" s="226" t="e">
        <f>VLOOKUP(G73,'VDs DUELOS'!$D$2:$G$1571,4,0)-H73</f>
        <v>#N/A</v>
      </c>
      <c r="P73" t="s">
        <v>107</v>
      </c>
      <c r="Q73" t="s">
        <v>562</v>
      </c>
      <c r="R73" s="6">
        <v>52805.56</v>
      </c>
      <c r="S73" s="6">
        <v>20</v>
      </c>
      <c r="T73" s="6">
        <v>2640.2779999999998</v>
      </c>
      <c r="U73" s="6">
        <v>4224.4448000000002</v>
      </c>
      <c r="V73" s="6"/>
    </row>
    <row r="74" spans="4:22" x14ac:dyDescent="0.25">
      <c r="D74">
        <v>2565</v>
      </c>
      <c r="E74" s="6">
        <v>35227.650499047624</v>
      </c>
      <c r="F74" s="16"/>
      <c r="G74">
        <v>475</v>
      </c>
      <c r="H74" s="6">
        <v>-11.470605714285716</v>
      </c>
      <c r="I74" s="226" t="e">
        <f>VLOOKUP(G74,'VDs DUELOS'!$D$2:$G$1571,4,0)-H74</f>
        <v>#N/A</v>
      </c>
      <c r="P74" t="s">
        <v>108</v>
      </c>
      <c r="Q74" t="s">
        <v>563</v>
      </c>
      <c r="R74" s="6">
        <v>37707.980000000003</v>
      </c>
      <c r="S74" s="6">
        <v>20</v>
      </c>
      <c r="T74" s="6">
        <v>1885.3990000000001</v>
      </c>
      <c r="U74" s="6">
        <v>3016.6384000000003</v>
      </c>
      <c r="V74" s="6"/>
    </row>
    <row r="75" spans="4:22" x14ac:dyDescent="0.25">
      <c r="D75">
        <v>2685</v>
      </c>
      <c r="E75" s="6">
        <v>22833.233407157899</v>
      </c>
      <c r="F75" s="16"/>
      <c r="G75">
        <v>481</v>
      </c>
      <c r="H75" s="6">
        <v>5054.4446720000005</v>
      </c>
      <c r="I75" s="226">
        <f>VLOOKUP(G75,'VDs DUELOS'!$D$2:$G$1571,4,0)-H75</f>
        <v>0</v>
      </c>
      <c r="P75" t="s">
        <v>103</v>
      </c>
      <c r="Q75" t="s">
        <v>564</v>
      </c>
      <c r="R75" s="6">
        <v>40034.400000000001</v>
      </c>
      <c r="S75" s="6">
        <v>20</v>
      </c>
      <c r="T75" s="6">
        <v>2001.72</v>
      </c>
      <c r="U75" s="6">
        <v>3202.7520000000004</v>
      </c>
      <c r="V75" s="6"/>
    </row>
    <row r="76" spans="4:22" x14ac:dyDescent="0.25">
      <c r="D76">
        <v>3166</v>
      </c>
      <c r="E76" s="6">
        <v>22187.839184761906</v>
      </c>
      <c r="F76" s="16"/>
      <c r="G76">
        <v>487</v>
      </c>
      <c r="H76" s="6">
        <v>2164.5644884210528</v>
      </c>
      <c r="I76" s="226">
        <f>VLOOKUP(G76,'VDs DUELOS'!$D$2:$G$1571,4,0)-H76</f>
        <v>0</v>
      </c>
      <c r="P76" t="s">
        <v>19</v>
      </c>
      <c r="Q76" t="s">
        <v>574</v>
      </c>
      <c r="R76" s="6">
        <v>63690.23</v>
      </c>
      <c r="S76" s="6">
        <v>21</v>
      </c>
      <c r="T76" s="6">
        <v>3032.8680952380955</v>
      </c>
      <c r="U76" s="6">
        <v>4852.5889523809528</v>
      </c>
      <c r="V76" s="6"/>
    </row>
    <row r="77" spans="4:22" x14ac:dyDescent="0.25">
      <c r="D77">
        <v>3179</v>
      </c>
      <c r="E77" s="6">
        <v>8625.018049523811</v>
      </c>
      <c r="F77" s="16"/>
      <c r="G77">
        <v>508</v>
      </c>
      <c r="H77" s="6">
        <v>0</v>
      </c>
      <c r="I77" s="226" t="e">
        <f>VLOOKUP(G77,'VDs DUELOS'!$D$2:$G$1571,4,0)-H77</f>
        <v>#N/A</v>
      </c>
      <c r="P77" t="s">
        <v>20</v>
      </c>
      <c r="Q77" t="s">
        <v>575</v>
      </c>
      <c r="R77" s="6">
        <v>70775.600000000006</v>
      </c>
      <c r="S77" s="6">
        <v>21</v>
      </c>
      <c r="T77" s="6">
        <v>3370.2666666666669</v>
      </c>
      <c r="U77" s="6">
        <v>5392.4266666666672</v>
      </c>
      <c r="V77" s="6"/>
    </row>
    <row r="78" spans="4:22" x14ac:dyDescent="0.25">
      <c r="D78">
        <v>3329</v>
      </c>
      <c r="E78" s="6">
        <v>43034.498468571437</v>
      </c>
      <c r="F78" s="16"/>
      <c r="G78">
        <v>511</v>
      </c>
      <c r="H78" s="6">
        <v>1844.8610639999999</v>
      </c>
      <c r="I78" s="226">
        <f>VLOOKUP(G78,'VDs DUELOS'!$D$2:$G$1571,4,0)-H78</f>
        <v>0</v>
      </c>
      <c r="P78" t="s">
        <v>21</v>
      </c>
      <c r="Q78" t="s">
        <v>576</v>
      </c>
      <c r="R78" s="6">
        <v>60503.83</v>
      </c>
      <c r="S78" s="6">
        <v>21</v>
      </c>
      <c r="T78" s="6">
        <v>2881.1347619047619</v>
      </c>
      <c r="U78" s="6">
        <v>4609.8156190476193</v>
      </c>
      <c r="V78" s="6"/>
    </row>
    <row r="79" spans="4:22" x14ac:dyDescent="0.25">
      <c r="D79">
        <v>3529</v>
      </c>
      <c r="E79" s="6">
        <v>12310.809970526318</v>
      </c>
      <c r="F79" s="16"/>
      <c r="G79">
        <v>525</v>
      </c>
      <c r="H79" s="6">
        <v>0</v>
      </c>
      <c r="I79" s="226" t="e">
        <f>VLOOKUP(G79,'VDs DUELOS'!$D$2:$G$1571,4,0)-H79</f>
        <v>#N/A</v>
      </c>
      <c r="P79" t="s">
        <v>22</v>
      </c>
      <c r="Q79" t="s">
        <v>577</v>
      </c>
      <c r="R79" s="6">
        <v>49972.34</v>
      </c>
      <c r="S79" s="6">
        <v>21</v>
      </c>
      <c r="T79" s="6">
        <v>2379.635238095238</v>
      </c>
      <c r="U79" s="6">
        <v>3807.4163809523811</v>
      </c>
      <c r="V79" s="6"/>
    </row>
    <row r="80" spans="4:22" x14ac:dyDescent="0.25">
      <c r="D80">
        <v>3755</v>
      </c>
      <c r="E80" s="6">
        <v>14044.658189047621</v>
      </c>
      <c r="F80" s="16"/>
      <c r="G80">
        <v>526</v>
      </c>
      <c r="H80" s="6">
        <v>0</v>
      </c>
      <c r="I80" s="226" t="e">
        <f>VLOOKUP(G80,'VDs DUELOS'!$D$2:$G$1571,4,0)-H80</f>
        <v>#N/A</v>
      </c>
      <c r="P80" t="s">
        <v>23</v>
      </c>
      <c r="Q80" t="s">
        <v>578</v>
      </c>
      <c r="R80" s="6">
        <v>76030.600000000006</v>
      </c>
      <c r="S80" s="6">
        <v>21</v>
      </c>
      <c r="T80" s="6">
        <v>3620.5047619047623</v>
      </c>
      <c r="U80" s="6">
        <v>5792.8076190476204</v>
      </c>
      <c r="V80" s="6"/>
    </row>
    <row r="81" spans="4:22" x14ac:dyDescent="0.25">
      <c r="D81">
        <v>4118</v>
      </c>
      <c r="E81" s="6">
        <v>22640.173077654137</v>
      </c>
      <c r="F81" s="16"/>
      <c r="G81">
        <v>528</v>
      </c>
      <c r="H81" s="6">
        <v>1901.8384880000003</v>
      </c>
      <c r="I81" s="226">
        <f>VLOOKUP(G81,'VDs DUELOS'!$D$2:$G$1571,4,0)-H81</f>
        <v>0</v>
      </c>
      <c r="P81" t="s">
        <v>26</v>
      </c>
      <c r="Q81" t="s">
        <v>826</v>
      </c>
      <c r="R81" s="6">
        <v>110619.35</v>
      </c>
      <c r="S81" s="6">
        <v>21</v>
      </c>
      <c r="T81" s="6">
        <v>5267.5880952380958</v>
      </c>
      <c r="U81" s="6">
        <v>8428.1409523809543</v>
      </c>
      <c r="V81" s="6"/>
    </row>
    <row r="82" spans="4:22" x14ac:dyDescent="0.25">
      <c r="D82">
        <v>4203</v>
      </c>
      <c r="E82" s="6">
        <v>14281.808603809524</v>
      </c>
      <c r="F82" s="16"/>
      <c r="G82">
        <v>530</v>
      </c>
      <c r="H82" s="6">
        <v>2017.5512479999998</v>
      </c>
      <c r="I82" s="226">
        <f>VLOOKUP(G82,'VDs DUELOS'!$D$2:$G$1571,4,0)-H82</f>
        <v>0</v>
      </c>
      <c r="P82" t="s">
        <v>27</v>
      </c>
      <c r="Q82" t="s">
        <v>567</v>
      </c>
      <c r="R82" s="6">
        <v>86467.12</v>
      </c>
      <c r="S82" s="6">
        <v>21</v>
      </c>
      <c r="T82" s="6">
        <v>4117.4819047619048</v>
      </c>
      <c r="U82" s="6">
        <v>6587.9710476190485</v>
      </c>
      <c r="V82" s="6"/>
    </row>
    <row r="83" spans="4:22" x14ac:dyDescent="0.25">
      <c r="D83">
        <v>4220</v>
      </c>
      <c r="E83" s="6">
        <v>17797.074870776942</v>
      </c>
      <c r="F83" s="16"/>
      <c r="G83">
        <v>540</v>
      </c>
      <c r="H83" s="6">
        <v>0</v>
      </c>
      <c r="I83" s="226" t="e">
        <f>VLOOKUP(G83,'VDs DUELOS'!$D$2:$G$1571,4,0)-H83</f>
        <v>#N/A</v>
      </c>
      <c r="P83" t="s">
        <v>28</v>
      </c>
      <c r="Q83" t="s">
        <v>568</v>
      </c>
      <c r="R83" s="6">
        <v>52103.89</v>
      </c>
      <c r="S83" s="6">
        <v>20</v>
      </c>
      <c r="T83" s="6">
        <v>2605.1945000000001</v>
      </c>
      <c r="U83" s="6">
        <v>4168.3112000000001</v>
      </c>
      <c r="V83" s="6"/>
    </row>
    <row r="84" spans="4:22" x14ac:dyDescent="0.25">
      <c r="D84">
        <v>4271</v>
      </c>
      <c r="E84" s="6">
        <v>19924.324417523814</v>
      </c>
      <c r="F84" s="16"/>
      <c r="G84">
        <v>545</v>
      </c>
      <c r="H84" s="6">
        <v>0</v>
      </c>
      <c r="I84" s="226" t="e">
        <f>VLOOKUP(G84,'VDs DUELOS'!$D$2:$G$1571,4,0)-H84</f>
        <v>#N/A</v>
      </c>
      <c r="P84" t="s">
        <v>31</v>
      </c>
      <c r="Q84" t="s">
        <v>569</v>
      </c>
      <c r="R84" s="6">
        <v>82361.94</v>
      </c>
      <c r="S84" s="6">
        <v>20</v>
      </c>
      <c r="T84" s="6">
        <v>4118.0969999999998</v>
      </c>
      <c r="U84" s="6">
        <v>6588.9552000000003</v>
      </c>
      <c r="V84" s="6"/>
    </row>
    <row r="85" spans="4:22" x14ac:dyDescent="0.25">
      <c r="D85">
        <v>4275</v>
      </c>
      <c r="E85" s="6">
        <v>21824.119528888888</v>
      </c>
      <c r="F85" s="16"/>
      <c r="G85">
        <v>547</v>
      </c>
      <c r="H85" s="6">
        <v>2367.0220800000002</v>
      </c>
      <c r="I85" s="226" t="e">
        <f>VLOOKUP(G85,'VDs DUELOS'!$D$2:$G$1571,4,0)-H85</f>
        <v>#N/A</v>
      </c>
      <c r="P85" t="s">
        <v>32</v>
      </c>
      <c r="Q85" t="s">
        <v>570</v>
      </c>
      <c r="R85" s="6">
        <v>66835.649999999994</v>
      </c>
      <c r="S85" s="6">
        <v>21</v>
      </c>
      <c r="T85" s="6">
        <v>3182.6499999999996</v>
      </c>
      <c r="U85" s="6">
        <v>5092.24</v>
      </c>
      <c r="V85" s="6"/>
    </row>
    <row r="86" spans="4:22" x14ac:dyDescent="0.25">
      <c r="D86">
        <v>4352</v>
      </c>
      <c r="E86" s="6">
        <v>28367.335565894737</v>
      </c>
      <c r="F86" s="16"/>
      <c r="G86">
        <v>556</v>
      </c>
      <c r="H86" s="6">
        <v>10940.625235555555</v>
      </c>
      <c r="I86" s="226">
        <f>VLOOKUP(G86,'VDs DUELOS'!$D$2:$G$1571,4,0)-H86</f>
        <v>0</v>
      </c>
      <c r="P86" t="s">
        <v>29</v>
      </c>
      <c r="Q86" t="s">
        <v>571</v>
      </c>
      <c r="R86" s="6">
        <v>67557.95</v>
      </c>
      <c r="S86" s="6">
        <v>21</v>
      </c>
      <c r="T86" s="6">
        <v>3217.0452380952379</v>
      </c>
      <c r="U86" s="6">
        <v>5147.2723809523814</v>
      </c>
      <c r="V86" s="6"/>
    </row>
    <row r="87" spans="4:22" x14ac:dyDescent="0.25">
      <c r="D87">
        <v>4657</v>
      </c>
      <c r="E87" s="6">
        <v>13683.122681904761</v>
      </c>
      <c r="F87" s="16"/>
      <c r="G87">
        <v>558</v>
      </c>
      <c r="H87" s="6">
        <v>1702.8742400000001</v>
      </c>
      <c r="I87" s="226">
        <f>VLOOKUP(G87,'VDs DUELOS'!$D$2:$G$1571,4,0)-H87</f>
        <v>0</v>
      </c>
      <c r="P87" t="s">
        <v>30</v>
      </c>
      <c r="Q87" t="s">
        <v>572</v>
      </c>
      <c r="R87" s="6">
        <v>50948.22</v>
      </c>
      <c r="S87" s="6">
        <v>21</v>
      </c>
      <c r="T87" s="6">
        <v>2426.1057142857144</v>
      </c>
      <c r="U87" s="6">
        <v>3881.7691428571434</v>
      </c>
      <c r="V87" s="6"/>
    </row>
    <row r="88" spans="4:22" x14ac:dyDescent="0.25">
      <c r="D88">
        <v>4883</v>
      </c>
      <c r="E88" s="6">
        <v>21800.586823999998</v>
      </c>
      <c r="F88" s="16"/>
      <c r="G88">
        <v>572</v>
      </c>
      <c r="H88" s="6">
        <v>0</v>
      </c>
      <c r="I88" s="226" t="e">
        <f>VLOOKUP(G88,'VDs DUELOS'!$D$2:$G$1571,4,0)-H88</f>
        <v>#N/A</v>
      </c>
      <c r="P88" t="s">
        <v>35</v>
      </c>
      <c r="Q88" t="s">
        <v>581</v>
      </c>
      <c r="R88" s="6">
        <v>60135.17</v>
      </c>
      <c r="S88" s="6">
        <v>20</v>
      </c>
      <c r="T88" s="6">
        <v>3006.7584999999999</v>
      </c>
      <c r="U88" s="6">
        <v>4810.8136000000004</v>
      </c>
      <c r="V88" s="6"/>
    </row>
    <row r="89" spans="4:22" x14ac:dyDescent="0.25">
      <c r="D89">
        <v>5014</v>
      </c>
      <c r="E89" s="6">
        <v>10067.018365380118</v>
      </c>
      <c r="F89" s="16"/>
      <c r="G89">
        <v>577</v>
      </c>
      <c r="H89" s="6">
        <v>0</v>
      </c>
      <c r="I89" s="226" t="e">
        <f>VLOOKUP(G89,'VDs DUELOS'!$D$2:$G$1571,4,0)-H89</f>
        <v>#N/A</v>
      </c>
      <c r="P89" t="s">
        <v>36</v>
      </c>
      <c r="Q89" t="s">
        <v>582</v>
      </c>
      <c r="R89" s="6">
        <v>107951.35</v>
      </c>
      <c r="S89" s="6">
        <v>20</v>
      </c>
      <c r="T89" s="6">
        <v>5397.5675000000001</v>
      </c>
      <c r="U89" s="6">
        <v>8636.1080000000002</v>
      </c>
      <c r="V89" s="6"/>
    </row>
    <row r="90" spans="4:22" x14ac:dyDescent="0.25">
      <c r="D90">
        <v>5113</v>
      </c>
      <c r="E90" s="6">
        <v>-1193.1034480000001</v>
      </c>
      <c r="F90" s="16" t="s">
        <v>812</v>
      </c>
      <c r="G90">
        <v>586</v>
      </c>
      <c r="H90" s="6">
        <v>2771.6504320000004</v>
      </c>
      <c r="I90" s="226">
        <f>VLOOKUP(G90,'VDs DUELOS'!$D$2:$G$1571,4,0)-H90</f>
        <v>0</v>
      </c>
      <c r="P90" t="s">
        <v>37</v>
      </c>
      <c r="Q90" t="s">
        <v>583</v>
      </c>
      <c r="R90" s="6">
        <v>95135.61</v>
      </c>
      <c r="S90" s="6">
        <v>19</v>
      </c>
      <c r="T90" s="6">
        <v>5007.137368421053</v>
      </c>
      <c r="U90" s="6">
        <v>8011.4197894736853</v>
      </c>
      <c r="V90" s="6"/>
    </row>
    <row r="91" spans="4:22" x14ac:dyDescent="0.25">
      <c r="D91">
        <v>5355</v>
      </c>
      <c r="E91" s="6">
        <v>33430.556256761898</v>
      </c>
      <c r="F91" s="16"/>
      <c r="G91">
        <v>593</v>
      </c>
      <c r="H91" s="6">
        <v>2521.9913142857145</v>
      </c>
      <c r="I91" s="226">
        <f>VLOOKUP(G91,'VDs DUELOS'!$D$2:$G$1571,4,0)-H91</f>
        <v>0</v>
      </c>
      <c r="P91" t="s">
        <v>38</v>
      </c>
      <c r="Q91" t="s">
        <v>584</v>
      </c>
      <c r="R91" s="6">
        <v>98581.38</v>
      </c>
      <c r="S91" s="6">
        <v>19</v>
      </c>
      <c r="T91" s="6">
        <v>5188.4936842105262</v>
      </c>
      <c r="U91" s="6">
        <v>8301.5898947368423</v>
      </c>
      <c r="V91" s="6"/>
    </row>
    <row r="92" spans="4:22" x14ac:dyDescent="0.25">
      <c r="D92">
        <v>5454</v>
      </c>
      <c r="E92" s="6">
        <v>29127.360416507941</v>
      </c>
      <c r="F92" s="16"/>
      <c r="G92">
        <v>594</v>
      </c>
      <c r="H92" s="6">
        <v>2314.2520533333332</v>
      </c>
      <c r="I92" s="226">
        <f>VLOOKUP(G92,'VDs DUELOS'!$D$2:$G$1571,4,0)-H92</f>
        <v>0</v>
      </c>
      <c r="P92" t="s">
        <v>39</v>
      </c>
      <c r="Q92" t="s">
        <v>585</v>
      </c>
      <c r="R92" s="6">
        <v>37607.769999999997</v>
      </c>
      <c r="S92" s="6">
        <v>20</v>
      </c>
      <c r="T92" s="6">
        <v>1880.3884999999998</v>
      </c>
      <c r="U92" s="6">
        <v>3008.6215999999999</v>
      </c>
      <c r="V92" s="6"/>
    </row>
    <row r="93" spans="4:22" x14ac:dyDescent="0.25">
      <c r="D93">
        <v>5523</v>
      </c>
      <c r="E93" s="6">
        <v>12761.153958095239</v>
      </c>
      <c r="F93" s="16"/>
      <c r="G93">
        <v>601</v>
      </c>
      <c r="H93" s="6">
        <v>4004.5139520000007</v>
      </c>
      <c r="I93" s="226">
        <f>VLOOKUP(G93,'VDs DUELOS'!$D$2:$G$1571,4,0)-H93</f>
        <v>0</v>
      </c>
      <c r="P93" t="s">
        <v>40</v>
      </c>
      <c r="Q93" t="s">
        <v>586</v>
      </c>
      <c r="R93" s="6">
        <v>96819.64</v>
      </c>
      <c r="S93" s="6">
        <v>20</v>
      </c>
      <c r="T93" s="6">
        <v>4840.982</v>
      </c>
      <c r="U93" s="6">
        <v>7745.5712000000003</v>
      </c>
      <c r="V93" s="6"/>
    </row>
    <row r="94" spans="4:22" x14ac:dyDescent="0.25">
      <c r="D94">
        <v>5587</v>
      </c>
      <c r="E94" s="6">
        <v>38690.369154285712</v>
      </c>
      <c r="F94" s="16"/>
      <c r="G94">
        <v>606</v>
      </c>
      <c r="H94" s="6">
        <v>2967.348352</v>
      </c>
      <c r="I94" s="226">
        <f>VLOOKUP(G94,'VDs DUELOS'!$D$2:$G$1571,4,0)-H94</f>
        <v>0</v>
      </c>
      <c r="P94" t="s">
        <v>41</v>
      </c>
      <c r="Q94" t="s">
        <v>587</v>
      </c>
      <c r="R94" s="6">
        <v>62830.57</v>
      </c>
      <c r="S94" s="6">
        <v>19</v>
      </c>
      <c r="T94" s="6">
        <v>3306.8721052631577</v>
      </c>
      <c r="U94" s="6">
        <v>5290.9953684210523</v>
      </c>
      <c r="V94" s="6"/>
    </row>
    <row r="95" spans="4:22" x14ac:dyDescent="0.25">
      <c r="D95">
        <v>5757</v>
      </c>
      <c r="E95" s="6">
        <v>27178.575718095239</v>
      </c>
      <c r="F95" s="16"/>
      <c r="G95">
        <v>621</v>
      </c>
      <c r="H95" s="6">
        <v>3030.6743085714284</v>
      </c>
      <c r="I95" s="226">
        <f>VLOOKUP(G95,'VDs DUELOS'!$D$2:$G$1571,4,0)-H95</f>
        <v>0</v>
      </c>
      <c r="P95" t="s">
        <v>42</v>
      </c>
      <c r="Q95" t="s">
        <v>588</v>
      </c>
      <c r="R95" s="6">
        <v>32322.57</v>
      </c>
      <c r="S95" s="6">
        <v>20</v>
      </c>
      <c r="T95" s="6">
        <v>1616.1285</v>
      </c>
      <c r="U95" s="6">
        <v>2585.8056000000001</v>
      </c>
      <c r="V95" s="6"/>
    </row>
    <row r="96" spans="4:22" x14ac:dyDescent="0.25">
      <c r="D96">
        <v>5799</v>
      </c>
      <c r="E96" s="6">
        <v>30500.164857142856</v>
      </c>
      <c r="F96" s="16"/>
      <c r="G96">
        <v>623</v>
      </c>
      <c r="H96" s="6">
        <v>1743.6569752380956</v>
      </c>
      <c r="I96" s="226">
        <f>VLOOKUP(G96,'VDs DUELOS'!$D$2:$G$1571,4,0)-H96</f>
        <v>0</v>
      </c>
      <c r="P96" t="s">
        <v>34</v>
      </c>
      <c r="Q96" t="s">
        <v>589</v>
      </c>
      <c r="R96" s="6">
        <v>53289.24</v>
      </c>
      <c r="S96" s="6">
        <v>19</v>
      </c>
      <c r="T96" s="6">
        <v>2804.6968421052629</v>
      </c>
      <c r="U96" s="6">
        <v>4487.5149473684205</v>
      </c>
      <c r="V96" s="6"/>
    </row>
    <row r="97" spans="4:22" x14ac:dyDescent="0.25">
      <c r="D97">
        <v>5817</v>
      </c>
      <c r="E97" s="6">
        <v>31591.817317473684</v>
      </c>
      <c r="F97" s="16"/>
      <c r="G97">
        <v>627</v>
      </c>
      <c r="H97" s="6">
        <v>1920.2369142857142</v>
      </c>
      <c r="I97" s="226">
        <f>VLOOKUP(G97,'VDs DUELOS'!$D$2:$G$1571,4,0)-H97</f>
        <v>0</v>
      </c>
      <c r="P97" t="s">
        <v>78</v>
      </c>
      <c r="Q97" t="s">
        <v>511</v>
      </c>
      <c r="R97" s="6">
        <v>46233.56</v>
      </c>
      <c r="S97" s="6">
        <v>21</v>
      </c>
      <c r="T97" s="6">
        <v>2201.5980952380951</v>
      </c>
      <c r="U97" s="6">
        <v>3522.5569523809522</v>
      </c>
      <c r="V97" s="6"/>
    </row>
    <row r="98" spans="4:22" x14ac:dyDescent="0.25">
      <c r="D98">
        <v>5830</v>
      </c>
      <c r="E98" s="6">
        <v>13437.136519047621</v>
      </c>
      <c r="F98" s="16"/>
      <c r="G98">
        <v>629</v>
      </c>
      <c r="H98" s="6">
        <v>2652.8498742857146</v>
      </c>
      <c r="I98" s="226">
        <f>VLOOKUP(G98,'VDs DUELOS'!$D$2:$G$1571,4,0)-H98</f>
        <v>0</v>
      </c>
      <c r="P98" t="s">
        <v>127</v>
      </c>
      <c r="Q98" t="s">
        <v>532</v>
      </c>
      <c r="R98" s="6">
        <v>40170.26</v>
      </c>
      <c r="S98" s="6">
        <v>20</v>
      </c>
      <c r="T98" s="6">
        <v>2008.5130000000001</v>
      </c>
      <c r="U98" s="6">
        <v>3213.6208000000006</v>
      </c>
      <c r="V98" s="6"/>
    </row>
    <row r="99" spans="4:22" x14ac:dyDescent="0.25">
      <c r="D99">
        <v>5870</v>
      </c>
      <c r="E99" s="6">
        <v>41050.53207619048</v>
      </c>
      <c r="F99" s="16"/>
      <c r="G99">
        <v>637</v>
      </c>
      <c r="H99" s="6">
        <v>1275.0756571428572</v>
      </c>
      <c r="I99" s="226">
        <f>VLOOKUP(G99,'VDs DUELOS'!$D$2:$G$1571,4,0)-H99</f>
        <v>0</v>
      </c>
      <c r="P99" t="s">
        <v>113</v>
      </c>
      <c r="Q99" t="s">
        <v>495</v>
      </c>
      <c r="R99" s="6">
        <v>49362.18</v>
      </c>
      <c r="S99" s="6">
        <v>21</v>
      </c>
      <c r="T99" s="6">
        <v>2350.58</v>
      </c>
      <c r="U99" s="6">
        <v>3760.9279999999999</v>
      </c>
      <c r="V99" s="6"/>
    </row>
    <row r="100" spans="4:22" x14ac:dyDescent="0.25">
      <c r="D100">
        <v>6273</v>
      </c>
      <c r="E100" s="6">
        <v>361.79643428571427</v>
      </c>
      <c r="F100" s="16" t="s">
        <v>812</v>
      </c>
      <c r="G100">
        <v>640</v>
      </c>
      <c r="H100" s="6">
        <v>0</v>
      </c>
      <c r="I100" s="226" t="e">
        <f>VLOOKUP(G100,'VDs DUELOS'!$D$2:$G$1571,4,0)-H100</f>
        <v>#N/A</v>
      </c>
      <c r="P100" t="s">
        <v>106</v>
      </c>
      <c r="Q100" t="s">
        <v>565</v>
      </c>
      <c r="R100" s="6">
        <v>33174.57</v>
      </c>
      <c r="S100" s="6">
        <v>18</v>
      </c>
      <c r="T100" s="6">
        <v>1843.0316666666668</v>
      </c>
      <c r="U100" s="6">
        <v>2948.8506666666672</v>
      </c>
      <c r="V100" s="6"/>
    </row>
    <row r="101" spans="4:22" x14ac:dyDescent="0.25">
      <c r="D101">
        <v>6310</v>
      </c>
      <c r="E101" s="6">
        <v>16566.03044266667</v>
      </c>
      <c r="F101" s="16"/>
      <c r="G101">
        <v>641</v>
      </c>
      <c r="H101" s="6">
        <v>2760.0703695238099</v>
      </c>
      <c r="I101" s="226">
        <f>VLOOKUP(G101,'VDs DUELOS'!$D$2:$G$1571,4,0)-H101</f>
        <v>0</v>
      </c>
      <c r="P101" t="s">
        <v>48</v>
      </c>
      <c r="Q101" t="s">
        <v>505</v>
      </c>
      <c r="R101" s="6">
        <v>23584.28</v>
      </c>
      <c r="S101" s="6">
        <v>20</v>
      </c>
      <c r="T101" s="6">
        <v>1179.2139999999999</v>
      </c>
      <c r="U101" s="6">
        <v>1886.7424000000001</v>
      </c>
      <c r="V101" s="6"/>
    </row>
    <row r="102" spans="4:22" x14ac:dyDescent="0.25">
      <c r="D102">
        <v>6475</v>
      </c>
      <c r="E102" s="6">
        <v>-1013.7930971428573</v>
      </c>
      <c r="F102" s="16" t="s">
        <v>812</v>
      </c>
      <c r="G102">
        <v>647</v>
      </c>
      <c r="H102" s="6">
        <v>0</v>
      </c>
      <c r="I102" s="226" t="e">
        <f>VLOOKUP(G102,'VDs DUELOS'!$D$2:$G$1571,4,0)-H102</f>
        <v>#N/A</v>
      </c>
      <c r="P102" t="s">
        <v>67</v>
      </c>
      <c r="Q102" t="s">
        <v>542</v>
      </c>
      <c r="R102" s="6">
        <v>60354.82</v>
      </c>
      <c r="S102" s="6">
        <v>21</v>
      </c>
      <c r="T102" s="6">
        <v>2874.0390476190478</v>
      </c>
      <c r="U102" s="6">
        <v>4598.462476190477</v>
      </c>
      <c r="V102" s="6"/>
    </row>
    <row r="103" spans="4:22" x14ac:dyDescent="0.25">
      <c r="D103">
        <v>6492</v>
      </c>
      <c r="E103" s="6">
        <v>29009.253564190476</v>
      </c>
      <c r="F103" s="16"/>
      <c r="G103">
        <v>651</v>
      </c>
      <c r="H103" s="6">
        <v>2207.4078400000003</v>
      </c>
      <c r="I103" s="226">
        <f>VLOOKUP(G103,'VDs DUELOS'!$D$2:$G$1571,4,0)-H103</f>
        <v>0</v>
      </c>
      <c r="P103" t="s">
        <v>115</v>
      </c>
      <c r="Q103" t="s">
        <v>496</v>
      </c>
      <c r="R103" s="6">
        <v>45384.93</v>
      </c>
      <c r="S103" s="6">
        <v>21</v>
      </c>
      <c r="T103" s="6">
        <v>2161.187142857143</v>
      </c>
      <c r="U103" s="6">
        <v>3457.8994285714289</v>
      </c>
      <c r="V103" s="6"/>
    </row>
    <row r="104" spans="4:22" x14ac:dyDescent="0.25">
      <c r="D104">
        <v>6496</v>
      </c>
      <c r="E104" s="6">
        <v>27871.475206857147</v>
      </c>
      <c r="F104" s="16"/>
      <c r="G104">
        <v>659</v>
      </c>
      <c r="H104" s="6">
        <v>0</v>
      </c>
      <c r="I104" s="226" t="e">
        <f>VLOOKUP(G104,'VDs DUELOS'!$D$2:$G$1571,4,0)-H104</f>
        <v>#N/A</v>
      </c>
      <c r="P104" t="s">
        <v>116</v>
      </c>
      <c r="Q104" t="s">
        <v>497</v>
      </c>
      <c r="R104" s="6">
        <v>29670.95</v>
      </c>
      <c r="S104" s="6">
        <v>19</v>
      </c>
      <c r="T104" s="6">
        <v>1561.628947368421</v>
      </c>
      <c r="U104" s="6">
        <v>2498.6063157894737</v>
      </c>
      <c r="V104" s="6"/>
    </row>
    <row r="105" spans="4:22" x14ac:dyDescent="0.25">
      <c r="D105">
        <v>6558</v>
      </c>
      <c r="E105" s="6">
        <v>20297.715276190473</v>
      </c>
      <c r="F105" s="16"/>
      <c r="G105">
        <v>660</v>
      </c>
      <c r="H105" s="6">
        <v>1218.548344</v>
      </c>
      <c r="I105" s="226">
        <f>VLOOKUP(G105,'VDs DUELOS'!$D$2:$G$1571,4,0)-H105</f>
        <v>0</v>
      </c>
      <c r="P105" t="s">
        <v>58</v>
      </c>
      <c r="Q105" t="s">
        <v>477</v>
      </c>
      <c r="R105" s="6">
        <v>64427.06</v>
      </c>
      <c r="S105" s="6">
        <v>21</v>
      </c>
      <c r="T105" s="6">
        <v>3067.9552380952382</v>
      </c>
      <c r="U105" s="6">
        <v>4908.7283809523815</v>
      </c>
      <c r="V105" s="6"/>
    </row>
    <row r="106" spans="4:22" x14ac:dyDescent="0.25">
      <c r="D106">
        <v>6603</v>
      </c>
      <c r="E106" s="6">
        <v>18789.876471177944</v>
      </c>
      <c r="F106" s="16"/>
      <c r="G106">
        <v>670</v>
      </c>
      <c r="H106" s="6">
        <v>0</v>
      </c>
      <c r="I106" s="226" t="e">
        <f>VLOOKUP(G106,'VDs DUELOS'!$D$2:$G$1571,4,0)-H106</f>
        <v>#N/A</v>
      </c>
      <c r="P106" t="s">
        <v>130</v>
      </c>
      <c r="Q106" t="s">
        <v>533</v>
      </c>
      <c r="R106" s="6">
        <v>49771.78</v>
      </c>
      <c r="S106" s="6">
        <v>21</v>
      </c>
      <c r="T106" s="6">
        <v>2370.0847619047618</v>
      </c>
      <c r="U106" s="6">
        <v>3792.135619047619</v>
      </c>
      <c r="V106" s="6"/>
    </row>
    <row r="107" spans="4:22" x14ac:dyDescent="0.25">
      <c r="D107">
        <v>6776</v>
      </c>
      <c r="E107" s="6">
        <v>48165.884556952398</v>
      </c>
      <c r="F107" s="16"/>
      <c r="G107">
        <v>677</v>
      </c>
      <c r="H107" s="6">
        <v>0</v>
      </c>
      <c r="I107" s="226" t="e">
        <f>VLOOKUP(G107,'VDs DUELOS'!$D$2:$G$1571,4,0)-H107</f>
        <v>#N/A</v>
      </c>
      <c r="P107" t="s">
        <v>51</v>
      </c>
      <c r="Q107" t="s">
        <v>506</v>
      </c>
      <c r="R107" s="6">
        <v>42229.279999999999</v>
      </c>
      <c r="S107" s="6">
        <v>21</v>
      </c>
      <c r="T107" s="6">
        <v>2010.9180952380952</v>
      </c>
      <c r="U107" s="6">
        <v>3217.4689523809525</v>
      </c>
      <c r="V107" s="6"/>
    </row>
    <row r="108" spans="4:22" x14ac:dyDescent="0.25">
      <c r="D108">
        <v>6789</v>
      </c>
      <c r="E108" s="6">
        <v>24678.691803909776</v>
      </c>
      <c r="F108" s="16"/>
      <c r="G108">
        <v>680</v>
      </c>
      <c r="H108" s="6">
        <v>0</v>
      </c>
      <c r="I108" s="226" t="e">
        <f>VLOOKUP(G108,'VDs DUELOS'!$D$2:$G$1571,4,0)-H108</f>
        <v>#N/A</v>
      </c>
      <c r="P108" t="s">
        <v>79</v>
      </c>
      <c r="Q108" t="s">
        <v>512</v>
      </c>
      <c r="R108" s="6">
        <v>69696.45</v>
      </c>
      <c r="S108" s="6">
        <v>21</v>
      </c>
      <c r="T108" s="6">
        <v>3318.8785714285714</v>
      </c>
      <c r="U108" s="6">
        <v>5310.2057142857147</v>
      </c>
      <c r="V108" s="6"/>
    </row>
    <row r="109" spans="4:22" x14ac:dyDescent="0.25">
      <c r="D109">
        <v>6818</v>
      </c>
      <c r="E109" s="6">
        <v>24096.578681904764</v>
      </c>
      <c r="F109" s="16"/>
      <c r="G109">
        <v>683</v>
      </c>
      <c r="H109" s="6">
        <v>3746.703474285714</v>
      </c>
      <c r="I109" s="226">
        <f>VLOOKUP(G109,'VDs DUELOS'!$D$2:$G$1571,4,0)-H109</f>
        <v>0</v>
      </c>
      <c r="P109" t="s">
        <v>117</v>
      </c>
      <c r="Q109" t="s">
        <v>498</v>
      </c>
      <c r="R109" s="6">
        <v>35220.720000000001</v>
      </c>
      <c r="S109" s="6">
        <v>20</v>
      </c>
      <c r="T109" s="6">
        <v>1761.0360000000001</v>
      </c>
      <c r="U109" s="6">
        <v>2817.6576000000005</v>
      </c>
      <c r="V109" s="6"/>
    </row>
    <row r="110" spans="4:22" x14ac:dyDescent="0.25">
      <c r="D110">
        <v>6861</v>
      </c>
      <c r="E110" s="6">
        <v>17830.781741714287</v>
      </c>
      <c r="F110" s="16"/>
      <c r="G110">
        <v>690</v>
      </c>
      <c r="H110" s="6">
        <v>0</v>
      </c>
      <c r="I110" s="226" t="e">
        <f>VLOOKUP(G110,'VDs DUELOS'!$D$2:$G$1571,4,0)-H110</f>
        <v>#N/A</v>
      </c>
      <c r="P110" t="s">
        <v>131</v>
      </c>
      <c r="Q110" t="s">
        <v>534</v>
      </c>
      <c r="R110" s="6">
        <v>49434.38</v>
      </c>
      <c r="S110" s="6">
        <v>20</v>
      </c>
      <c r="T110" s="6">
        <v>2471.7190000000001</v>
      </c>
      <c r="U110" s="6">
        <v>3954.7504000000004</v>
      </c>
      <c r="V110" s="6"/>
    </row>
    <row r="111" spans="4:22" x14ac:dyDescent="0.25">
      <c r="D111">
        <v>6965</v>
      </c>
      <c r="E111" s="6">
        <v>23185.388024380954</v>
      </c>
      <c r="F111" s="16"/>
      <c r="G111">
        <v>691</v>
      </c>
      <c r="H111" s="6">
        <v>1956.6345200000001</v>
      </c>
      <c r="I111" s="226">
        <f>VLOOKUP(G111,'VDs DUELOS'!$D$2:$G$1571,4,0)-H111</f>
        <v>0</v>
      </c>
      <c r="P111" t="s">
        <v>96</v>
      </c>
      <c r="Q111" t="s">
        <v>559</v>
      </c>
      <c r="R111" s="6">
        <v>72996.17</v>
      </c>
      <c r="S111" s="6">
        <v>20</v>
      </c>
      <c r="T111" s="6">
        <v>3649.8085000000001</v>
      </c>
      <c r="U111" s="6">
        <v>5839.6936000000005</v>
      </c>
      <c r="V111" s="6"/>
    </row>
    <row r="112" spans="4:22" x14ac:dyDescent="0.25">
      <c r="D112">
        <v>7031</v>
      </c>
      <c r="E112" s="6">
        <v>24356.208845714285</v>
      </c>
      <c r="F112" s="16"/>
      <c r="G112">
        <v>698</v>
      </c>
      <c r="H112" s="6">
        <v>2906.8727915789477</v>
      </c>
      <c r="I112" s="226">
        <f>VLOOKUP(G112,'VDs DUELOS'!$D$2:$G$1571,4,0)-H112</f>
        <v>0</v>
      </c>
      <c r="P112" t="s">
        <v>24</v>
      </c>
      <c r="Q112" t="s">
        <v>579</v>
      </c>
      <c r="R112" s="6">
        <v>34270.720000000001</v>
      </c>
      <c r="S112" s="6">
        <v>21</v>
      </c>
      <c r="T112" s="6">
        <v>1631.9390476190476</v>
      </c>
      <c r="U112" s="6">
        <v>2611.1024761904764</v>
      </c>
      <c r="V112" s="6"/>
    </row>
    <row r="113" spans="4:22" x14ac:dyDescent="0.25">
      <c r="D113">
        <v>7048</v>
      </c>
      <c r="E113" s="6">
        <v>1315.5011040000002</v>
      </c>
      <c r="F113" s="16" t="s">
        <v>812</v>
      </c>
      <c r="G113">
        <v>700</v>
      </c>
      <c r="H113" s="6">
        <v>3163.4655390476196</v>
      </c>
      <c r="I113" s="226">
        <f>VLOOKUP(G113,'VDs DUELOS'!$D$2:$G$1571,4,0)-H113</f>
        <v>0</v>
      </c>
      <c r="P113" t="s">
        <v>33</v>
      </c>
      <c r="Q113" t="s">
        <v>573</v>
      </c>
      <c r="R113" s="6">
        <v>37307.81</v>
      </c>
      <c r="S113" s="6">
        <v>21</v>
      </c>
      <c r="T113" s="6">
        <v>1776.5623809523809</v>
      </c>
      <c r="U113" s="6">
        <v>2842.4998095238097</v>
      </c>
      <c r="V113" s="6"/>
    </row>
    <row r="114" spans="4:22" x14ac:dyDescent="0.25">
      <c r="D114">
        <v>7131</v>
      </c>
      <c r="E114" s="6">
        <v>23906.278444678366</v>
      </c>
      <c r="F114" s="16"/>
      <c r="G114">
        <v>701</v>
      </c>
      <c r="H114" s="6">
        <v>3632.4234285714288</v>
      </c>
      <c r="I114" s="226">
        <f>VLOOKUP(G114,'VDs DUELOS'!$D$2:$G$1571,4,0)-H114</f>
        <v>0</v>
      </c>
      <c r="P114" t="s">
        <v>85</v>
      </c>
      <c r="Q114" t="s">
        <v>522</v>
      </c>
      <c r="R114" s="6">
        <v>43541.279999999999</v>
      </c>
      <c r="S114" s="6">
        <v>21</v>
      </c>
      <c r="T114" s="6">
        <v>2073.3942857142856</v>
      </c>
      <c r="U114" s="6">
        <v>3317.4308571428573</v>
      </c>
      <c r="V114" s="6"/>
    </row>
    <row r="115" spans="4:22" x14ac:dyDescent="0.25">
      <c r="D115">
        <v>7262</v>
      </c>
      <c r="E115" s="6">
        <v>30191.160274285718</v>
      </c>
      <c r="F115" s="16"/>
      <c r="G115">
        <v>702</v>
      </c>
      <c r="H115" s="6">
        <v>0</v>
      </c>
      <c r="I115" s="226" t="e">
        <f>VLOOKUP(G115,'VDs DUELOS'!$D$2:$G$1571,4,0)-H115</f>
        <v>#N/A</v>
      </c>
      <c r="P115" t="s">
        <v>109</v>
      </c>
      <c r="Q115" t="s">
        <v>566</v>
      </c>
      <c r="R115" s="6">
        <v>39519.01</v>
      </c>
      <c r="S115" s="6">
        <v>20</v>
      </c>
      <c r="T115" s="6">
        <v>1975.9505000000001</v>
      </c>
      <c r="U115" s="6">
        <v>3161.5208000000002</v>
      </c>
      <c r="V115" s="6"/>
    </row>
    <row r="116" spans="4:22" x14ac:dyDescent="0.25">
      <c r="D116">
        <v>7273</v>
      </c>
      <c r="E116" s="6">
        <v>15695.300678857142</v>
      </c>
      <c r="F116" s="16"/>
      <c r="G116">
        <v>704</v>
      </c>
      <c r="H116" s="6">
        <v>0</v>
      </c>
      <c r="I116" s="226">
        <f>VLOOKUP(G116,'VDs DUELOS'!$D$2:$G$1571,4,0)-H116</f>
        <v>0</v>
      </c>
      <c r="P116" t="s">
        <v>86</v>
      </c>
      <c r="Q116" t="s">
        <v>513</v>
      </c>
      <c r="R116" s="6">
        <v>34791.360000000001</v>
      </c>
      <c r="S116" s="6">
        <v>21</v>
      </c>
      <c r="T116" s="6">
        <v>1656.7314285714285</v>
      </c>
      <c r="U116" s="6">
        <v>2650.7702857142858</v>
      </c>
      <c r="V116" s="6"/>
    </row>
    <row r="117" spans="4:22" x14ac:dyDescent="0.25">
      <c r="D117">
        <v>7509</v>
      </c>
      <c r="E117" s="6">
        <v>33396.186985523811</v>
      </c>
      <c r="F117" s="16"/>
      <c r="G117">
        <v>720</v>
      </c>
      <c r="H117" s="6">
        <v>2020.0723504761904</v>
      </c>
      <c r="I117" s="226">
        <f>VLOOKUP(G117,'VDs DUELOS'!$D$2:$G$1571,4,0)-H117</f>
        <v>0</v>
      </c>
      <c r="P117" t="s">
        <v>43</v>
      </c>
      <c r="Q117" t="s">
        <v>590</v>
      </c>
      <c r="R117" s="6">
        <v>60272.7</v>
      </c>
      <c r="S117" s="6">
        <v>20</v>
      </c>
      <c r="T117" s="6">
        <v>3013.6349999999998</v>
      </c>
      <c r="U117" s="6">
        <v>4821.8159999999998</v>
      </c>
      <c r="V117" s="6"/>
    </row>
    <row r="118" spans="4:22" x14ac:dyDescent="0.25">
      <c r="D118">
        <v>7742</v>
      </c>
      <c r="E118" s="6">
        <v>9963.9579539047627</v>
      </c>
      <c r="F118" s="16"/>
      <c r="G118">
        <v>726</v>
      </c>
      <c r="H118" s="6">
        <v>2196.7072380952382</v>
      </c>
      <c r="I118" s="226">
        <f>VLOOKUP(G118,'VDs DUELOS'!$D$2:$G$1571,4,0)-H118</f>
        <v>0</v>
      </c>
      <c r="P118" t="s">
        <v>44</v>
      </c>
      <c r="Q118" t="s">
        <v>591</v>
      </c>
      <c r="R118" s="6">
        <v>47601.94</v>
      </c>
      <c r="S118" s="6">
        <v>20</v>
      </c>
      <c r="T118" s="6">
        <v>2380.0970000000002</v>
      </c>
      <c r="U118" s="6">
        <v>3808.1552000000006</v>
      </c>
      <c r="V118" s="6"/>
    </row>
    <row r="119" spans="4:22" x14ac:dyDescent="0.25">
      <c r="D119">
        <v>7760</v>
      </c>
      <c r="E119" s="6">
        <v>20467.652279999995</v>
      </c>
      <c r="F119" s="16"/>
      <c r="G119">
        <v>728</v>
      </c>
      <c r="H119" s="6">
        <v>1460.7241219047619</v>
      </c>
      <c r="I119" s="226">
        <f>VLOOKUP(G119,'VDs DUELOS'!$D$2:$G$1571,4,0)-H119</f>
        <v>0</v>
      </c>
      <c r="P119" t="s">
        <v>90</v>
      </c>
      <c r="Q119" t="s">
        <v>481</v>
      </c>
      <c r="R119" s="6">
        <v>34929.21</v>
      </c>
      <c r="S119" s="6">
        <v>21</v>
      </c>
      <c r="T119" s="6">
        <v>1663.2957142857142</v>
      </c>
      <c r="U119" s="6">
        <v>2661.2731428571428</v>
      </c>
      <c r="V119" s="6"/>
    </row>
    <row r="120" spans="4:22" x14ac:dyDescent="0.25">
      <c r="D120">
        <v>7859</v>
      </c>
      <c r="E120" s="6">
        <v>20373.942997714286</v>
      </c>
      <c r="F120" s="16"/>
      <c r="G120">
        <v>735</v>
      </c>
      <c r="H120" s="6">
        <v>2313.3284190476193</v>
      </c>
      <c r="I120" s="226">
        <f>VLOOKUP(G120,'VDs DUELOS'!$D$2:$G$1571,4,0)-H120</f>
        <v>0</v>
      </c>
      <c r="P120" t="s">
        <v>61</v>
      </c>
      <c r="Q120" t="s">
        <v>475</v>
      </c>
      <c r="R120" s="6">
        <v>41224.49</v>
      </c>
      <c r="S120" s="6">
        <v>20</v>
      </c>
      <c r="T120" s="6">
        <v>2061.2244999999998</v>
      </c>
      <c r="U120" s="6">
        <v>3297.9591999999998</v>
      </c>
      <c r="V120" s="6"/>
    </row>
    <row r="121" spans="4:22" x14ac:dyDescent="0.25">
      <c r="D121">
        <v>7972</v>
      </c>
      <c r="E121" s="6">
        <v>19611.491216421058</v>
      </c>
      <c r="F121" s="16"/>
      <c r="G121">
        <v>748</v>
      </c>
      <c r="H121" s="6">
        <v>3702.7466590476188</v>
      </c>
      <c r="I121" s="226">
        <f>VLOOKUP(G121,'VDs DUELOS'!$D$2:$G$1571,4,0)-H121</f>
        <v>0</v>
      </c>
      <c r="P121" t="s">
        <v>45</v>
      </c>
      <c r="Q121" t="s">
        <v>592</v>
      </c>
      <c r="R121" s="6">
        <v>52073.22</v>
      </c>
      <c r="S121" s="6">
        <v>19</v>
      </c>
      <c r="T121" s="6">
        <v>2740.6957894736843</v>
      </c>
      <c r="U121" s="6">
        <v>4385.1132631578948</v>
      </c>
      <c r="V121" s="6"/>
    </row>
    <row r="122" spans="4:22" x14ac:dyDescent="0.25">
      <c r="D122">
        <v>9121</v>
      </c>
      <c r="E122" s="6">
        <v>14549.819030095239</v>
      </c>
      <c r="F122" s="16"/>
      <c r="G122">
        <v>749</v>
      </c>
      <c r="H122" s="6">
        <v>1308.0391085714286</v>
      </c>
      <c r="I122" s="226">
        <f>VLOOKUP(G122,'VDs DUELOS'!$D$2:$G$1571,4,0)-H122</f>
        <v>0</v>
      </c>
      <c r="P122" t="s">
        <v>122</v>
      </c>
      <c r="Q122" t="s">
        <v>499</v>
      </c>
      <c r="R122" s="6">
        <v>62741.75</v>
      </c>
      <c r="S122" s="6">
        <v>19</v>
      </c>
      <c r="T122" s="6">
        <v>3302.1973684210525</v>
      </c>
      <c r="U122" s="6">
        <v>5283.515789473684</v>
      </c>
      <c r="V122" s="6"/>
    </row>
    <row r="123" spans="4:22" x14ac:dyDescent="0.25">
      <c r="D123">
        <v>9583</v>
      </c>
      <c r="E123" s="6">
        <v>22882.397794666667</v>
      </c>
      <c r="F123" s="16"/>
      <c r="G123">
        <v>758</v>
      </c>
      <c r="H123" s="6">
        <v>3101.660832</v>
      </c>
      <c r="I123" s="226">
        <f>VLOOKUP(G123,'VDs DUELOS'!$D$2:$G$1571,4,0)-H123</f>
        <v>0</v>
      </c>
      <c r="P123" t="s">
        <v>145</v>
      </c>
      <c r="Q123" t="s">
        <v>552</v>
      </c>
      <c r="R123" s="6">
        <v>42823.82</v>
      </c>
      <c r="S123" s="6">
        <v>21</v>
      </c>
      <c r="T123" s="6">
        <v>2039.2295238095237</v>
      </c>
      <c r="U123" s="6">
        <v>3262.7672380952381</v>
      </c>
      <c r="V123" s="6"/>
    </row>
    <row r="124" spans="4:22" x14ac:dyDescent="0.25">
      <c r="D124">
        <v>9769</v>
      </c>
      <c r="E124" s="6">
        <v>26305.13808625564</v>
      </c>
      <c r="F124" s="16"/>
      <c r="G124">
        <v>778</v>
      </c>
      <c r="H124" s="6">
        <v>5033.0271920000005</v>
      </c>
      <c r="I124" s="226">
        <f>VLOOKUP(G124,'VDs DUELOS'!$D$2:$G$1571,4,0)-H124</f>
        <v>0</v>
      </c>
      <c r="P124" t="s">
        <v>54</v>
      </c>
      <c r="Q124" t="s">
        <v>507</v>
      </c>
      <c r="R124" s="6">
        <v>21125.52</v>
      </c>
      <c r="S124" s="6">
        <v>21</v>
      </c>
      <c r="T124" s="6">
        <v>1005.9771428571429</v>
      </c>
      <c r="U124" s="6">
        <v>1609.5634285714286</v>
      </c>
      <c r="V124" s="6"/>
    </row>
    <row r="125" spans="4:22" x14ac:dyDescent="0.25">
      <c r="D125">
        <v>10052</v>
      </c>
      <c r="E125" s="6">
        <v>14948.149144761906</v>
      </c>
      <c r="F125" s="16"/>
      <c r="G125">
        <v>785</v>
      </c>
      <c r="H125" s="6">
        <v>1828.0557600000002</v>
      </c>
      <c r="I125" s="226">
        <f>VLOOKUP(G125,'VDs DUELOS'!$D$2:$G$1571,4,0)-H125</f>
        <v>0</v>
      </c>
      <c r="P125" t="s">
        <v>135</v>
      </c>
      <c r="Q125" t="s">
        <v>827</v>
      </c>
      <c r="R125" s="6">
        <v>22400</v>
      </c>
      <c r="S125" s="6">
        <v>20</v>
      </c>
      <c r="T125" s="6">
        <v>1120</v>
      </c>
      <c r="U125" s="6">
        <v>1792</v>
      </c>
      <c r="V125" s="6"/>
    </row>
    <row r="126" spans="4:22" x14ac:dyDescent="0.25">
      <c r="D126">
        <v>10093</v>
      </c>
      <c r="E126" s="6">
        <v>30772.249738666669</v>
      </c>
      <c r="F126" s="16"/>
      <c r="G126">
        <v>805</v>
      </c>
      <c r="H126" s="6">
        <v>0</v>
      </c>
      <c r="I126" s="226" t="e">
        <f>VLOOKUP(G126,'VDs DUELOS'!$D$2:$G$1571,4,0)-H126</f>
        <v>#N/A</v>
      </c>
      <c r="P126" t="s">
        <v>25</v>
      </c>
      <c r="Q126" t="s">
        <v>580</v>
      </c>
      <c r="R126" s="6">
        <v>29045</v>
      </c>
      <c r="S126" s="6">
        <v>21</v>
      </c>
      <c r="T126" s="6">
        <v>1383.0952380952381</v>
      </c>
      <c r="U126" s="6">
        <v>2212.9523809523812</v>
      </c>
      <c r="V126" s="6"/>
    </row>
    <row r="127" spans="4:22" x14ac:dyDescent="0.25">
      <c r="D127">
        <v>10515</v>
      </c>
      <c r="E127" s="6">
        <v>23882.521591979948</v>
      </c>
      <c r="F127" s="16"/>
      <c r="G127">
        <v>827</v>
      </c>
      <c r="H127" s="6">
        <v>0</v>
      </c>
      <c r="I127" s="226" t="e">
        <f>VLOOKUP(G127,'VDs DUELOS'!$D$2:$G$1571,4,0)-H127</f>
        <v>#N/A</v>
      </c>
      <c r="P127" t="s">
        <v>87</v>
      </c>
      <c r="Q127" t="s">
        <v>514</v>
      </c>
      <c r="R127" s="6">
        <v>43814.36</v>
      </c>
      <c r="S127" s="6">
        <v>21</v>
      </c>
      <c r="T127" s="6">
        <v>2086.3980952380953</v>
      </c>
      <c r="U127" s="6">
        <v>3338.2369523809525</v>
      </c>
      <c r="V127" s="6"/>
    </row>
    <row r="128" spans="4:22" x14ac:dyDescent="0.25">
      <c r="D128">
        <v>11493</v>
      </c>
      <c r="E128" s="6">
        <v>23813.583532431083</v>
      </c>
      <c r="F128" s="16"/>
      <c r="G128">
        <v>838</v>
      </c>
      <c r="H128" s="6">
        <v>1645.7606323809523</v>
      </c>
      <c r="I128" s="226">
        <f>VLOOKUP(G128,'VDs DUELOS'!$D$2:$G$1571,4,0)-H128</f>
        <v>0</v>
      </c>
      <c r="P128" t="s">
        <v>62</v>
      </c>
      <c r="Q128" t="s">
        <v>478</v>
      </c>
      <c r="R128" s="6">
        <v>29106.07</v>
      </c>
      <c r="S128" s="6">
        <v>20</v>
      </c>
      <c r="T128" s="6">
        <v>1455.3035</v>
      </c>
      <c r="U128" s="6">
        <v>2328.4856</v>
      </c>
      <c r="V128" s="6"/>
    </row>
    <row r="129" spans="4:22" x14ac:dyDescent="0.25">
      <c r="D129">
        <v>12026</v>
      </c>
      <c r="E129" s="6">
        <v>0</v>
      </c>
      <c r="F129" s="16" t="s">
        <v>813</v>
      </c>
      <c r="G129">
        <v>844</v>
      </c>
      <c r="H129" s="6">
        <v>2713.6414320000003</v>
      </c>
      <c r="I129" s="226">
        <f>VLOOKUP(G129,'VDs DUELOS'!$D$2:$G$1571,4,0)-H129</f>
        <v>0</v>
      </c>
      <c r="P129" t="s">
        <v>55</v>
      </c>
      <c r="Q129" t="s">
        <v>508</v>
      </c>
      <c r="R129" s="6">
        <v>34135.67</v>
      </c>
      <c r="S129" s="6">
        <v>21</v>
      </c>
      <c r="T129" s="6">
        <v>1625.5080952380952</v>
      </c>
      <c r="U129" s="6">
        <v>2600.8129523809525</v>
      </c>
      <c r="V129" s="6"/>
    </row>
    <row r="130" spans="4:22" x14ac:dyDescent="0.25">
      <c r="D130">
        <v>13107</v>
      </c>
      <c r="E130" s="6">
        <v>17694.981305463662</v>
      </c>
      <c r="F130" s="16"/>
      <c r="G130">
        <v>852</v>
      </c>
      <c r="H130" s="6">
        <v>4765.3611657142856</v>
      </c>
      <c r="I130" s="226">
        <f>VLOOKUP(G130,'VDs DUELOS'!$D$2:$G$1571,4,0)-H130</f>
        <v>0</v>
      </c>
      <c r="P130" t="s">
        <v>102</v>
      </c>
      <c r="Q130" t="s">
        <v>486</v>
      </c>
      <c r="R130" s="6">
        <v>52581.47</v>
      </c>
      <c r="S130" s="6">
        <v>21</v>
      </c>
      <c r="T130" s="6">
        <v>2503.879523809524</v>
      </c>
      <c r="U130" s="6">
        <v>4006.2072380952386</v>
      </c>
      <c r="V130" s="6"/>
    </row>
    <row r="131" spans="4:22" x14ac:dyDescent="0.25">
      <c r="D131">
        <v>13112</v>
      </c>
      <c r="E131" s="6">
        <v>14426.913603368423</v>
      </c>
      <c r="F131" s="16"/>
      <c r="G131">
        <v>855</v>
      </c>
      <c r="H131" s="6">
        <v>2393.4127847619047</v>
      </c>
      <c r="I131" s="226">
        <f>VLOOKUP(G131,'VDs DUELOS'!$D$2:$G$1571,4,0)-H131</f>
        <v>0</v>
      </c>
      <c r="P131" t="s">
        <v>175</v>
      </c>
      <c r="Q131" t="s">
        <v>593</v>
      </c>
      <c r="R131" s="6">
        <v>34185.14</v>
      </c>
      <c r="S131" s="6">
        <v>21</v>
      </c>
      <c r="T131" s="6">
        <v>1627.8638095238096</v>
      </c>
      <c r="U131" s="6">
        <v>2604.5820952380955</v>
      </c>
      <c r="V131" s="6"/>
    </row>
    <row r="132" spans="4:22" x14ac:dyDescent="0.25">
      <c r="D132">
        <v>20167</v>
      </c>
      <c r="E132" s="6">
        <v>17368.539478295741</v>
      </c>
      <c r="F132" s="16"/>
      <c r="G132">
        <v>857</v>
      </c>
      <c r="H132" s="6">
        <v>2537.5137447619049</v>
      </c>
      <c r="I132" s="226">
        <f>VLOOKUP(G132,'VDs DUELOS'!$D$2:$G$1571,4,0)-H132</f>
        <v>0</v>
      </c>
      <c r="P132" t="s">
        <v>176</v>
      </c>
      <c r="Q132" t="s">
        <v>594</v>
      </c>
      <c r="R132" s="6">
        <v>31253.43</v>
      </c>
      <c r="S132" s="6">
        <v>19</v>
      </c>
      <c r="T132" s="6">
        <v>1644.9173684210527</v>
      </c>
      <c r="U132" s="6">
        <v>2631.8677894736848</v>
      </c>
      <c r="V132" s="6"/>
    </row>
    <row r="133" spans="4:22" x14ac:dyDescent="0.25">
      <c r="D133">
        <v>25060</v>
      </c>
      <c r="E133" s="6">
        <v>16289.538213052632</v>
      </c>
      <c r="F133" s="16"/>
      <c r="G133">
        <v>860</v>
      </c>
      <c r="H133" s="6">
        <v>2343.4925790476191</v>
      </c>
      <c r="I133" s="226">
        <f>VLOOKUP(G133,'VDs DUELOS'!$D$2:$G$1571,4,0)-H133</f>
        <v>0</v>
      </c>
      <c r="P133" t="s">
        <v>177</v>
      </c>
      <c r="Q133" t="s">
        <v>595</v>
      </c>
      <c r="R133" s="6">
        <v>37091.72</v>
      </c>
      <c r="S133" s="6">
        <v>21</v>
      </c>
      <c r="T133" s="6">
        <v>1766.2723809523809</v>
      </c>
      <c r="U133" s="6">
        <v>2826.0358095238098</v>
      </c>
      <c r="V133" s="6"/>
    </row>
    <row r="134" spans="4:22" x14ac:dyDescent="0.25">
      <c r="D134">
        <v>25088</v>
      </c>
      <c r="E134" s="6">
        <v>13934.428814095239</v>
      </c>
      <c r="F134" s="16"/>
      <c r="G134">
        <v>878</v>
      </c>
      <c r="H134" s="6">
        <v>10822.493714285716</v>
      </c>
      <c r="I134" s="226">
        <f>VLOOKUP(G134,'VDs DUELOS'!$D$2:$G$1571,4,0)-H134</f>
        <v>0</v>
      </c>
      <c r="P134" t="s">
        <v>178</v>
      </c>
      <c r="Q134" t="s">
        <v>596</v>
      </c>
      <c r="R134" s="6">
        <v>30592.62</v>
      </c>
      <c r="S134" s="6">
        <v>21</v>
      </c>
      <c r="T134" s="6">
        <v>1456.7914285714285</v>
      </c>
      <c r="U134" s="6">
        <v>2330.8662857142858</v>
      </c>
      <c r="V134" s="6"/>
    </row>
    <row r="135" spans="4:22" x14ac:dyDescent="0.25">
      <c r="D135">
        <v>29186</v>
      </c>
      <c r="E135" s="6">
        <v>20068.195073523813</v>
      </c>
      <c r="F135" s="16"/>
      <c r="G135">
        <v>906</v>
      </c>
      <c r="H135" s="6">
        <v>1732.3958171428571</v>
      </c>
      <c r="I135" s="226">
        <f>VLOOKUP(G135,'VDs DUELOS'!$D$2:$G$1571,4,0)-H135</f>
        <v>0</v>
      </c>
      <c r="P135" t="s">
        <v>179</v>
      </c>
      <c r="Q135" t="s">
        <v>597</v>
      </c>
      <c r="R135" s="6">
        <v>23358.19</v>
      </c>
      <c r="S135" s="6">
        <v>21</v>
      </c>
      <c r="T135" s="6">
        <v>1112.2947619047618</v>
      </c>
      <c r="U135" s="6">
        <v>1779.6716190476191</v>
      </c>
      <c r="V135" s="6"/>
    </row>
    <row r="136" spans="4:22" x14ac:dyDescent="0.25">
      <c r="D136">
        <v>30342</v>
      </c>
      <c r="E136" s="6">
        <v>17596.770125894742</v>
      </c>
      <c r="F136" s="16"/>
      <c r="G136">
        <v>907</v>
      </c>
      <c r="H136" s="6">
        <v>3163.6888160000003</v>
      </c>
      <c r="I136" s="226">
        <f>VLOOKUP(G136,'VDs DUELOS'!$D$2:$G$1571,4,0)-H136</f>
        <v>0</v>
      </c>
      <c r="P136" t="s">
        <v>180</v>
      </c>
      <c r="Q136" t="s">
        <v>598</v>
      </c>
      <c r="R136" s="6">
        <v>28693.75</v>
      </c>
      <c r="S136" s="6">
        <v>20</v>
      </c>
      <c r="T136" s="6">
        <v>1434.6875</v>
      </c>
      <c r="U136" s="6">
        <v>2295.5</v>
      </c>
      <c r="V136" s="6"/>
    </row>
    <row r="137" spans="4:22" x14ac:dyDescent="0.25">
      <c r="D137">
        <v>39210</v>
      </c>
      <c r="E137" s="6">
        <v>4479.5218907936514</v>
      </c>
      <c r="F137" s="16" t="s">
        <v>814</v>
      </c>
      <c r="G137">
        <v>915</v>
      </c>
      <c r="H137" s="6">
        <v>3164.867596190476</v>
      </c>
      <c r="I137" s="226">
        <f>VLOOKUP(G137,'VDs DUELOS'!$D$2:$G$1571,4,0)-H137</f>
        <v>0</v>
      </c>
      <c r="P137" t="s">
        <v>181</v>
      </c>
      <c r="Q137" t="s">
        <v>599</v>
      </c>
      <c r="R137" s="6">
        <v>26561.82</v>
      </c>
      <c r="S137" s="6">
        <v>21</v>
      </c>
      <c r="T137" s="6">
        <v>1264.8485714285714</v>
      </c>
      <c r="U137" s="6">
        <v>2023.7577142857144</v>
      </c>
      <c r="V137" s="6"/>
    </row>
    <row r="138" spans="4:22" x14ac:dyDescent="0.25">
      <c r="D138">
        <v>39262</v>
      </c>
      <c r="E138" s="6">
        <v>12956.927583999999</v>
      </c>
      <c r="F138" s="16" t="s">
        <v>814</v>
      </c>
      <c r="G138">
        <v>916</v>
      </c>
      <c r="H138" s="6">
        <v>0</v>
      </c>
      <c r="I138" s="226" t="e">
        <f>VLOOKUP(G138,'VDs DUELOS'!$D$2:$G$1571,4,0)-H138</f>
        <v>#N/A</v>
      </c>
      <c r="P138" t="s">
        <v>182</v>
      </c>
      <c r="Q138" t="s">
        <v>600</v>
      </c>
      <c r="R138" s="6">
        <v>30930.49</v>
      </c>
      <c r="S138" s="6">
        <v>19</v>
      </c>
      <c r="T138" s="6">
        <v>1627.9205263157896</v>
      </c>
      <c r="U138" s="6">
        <v>2604.6728421052635</v>
      </c>
      <c r="V138" s="6"/>
    </row>
    <row r="139" spans="4:22" x14ac:dyDescent="0.25">
      <c r="D139">
        <v>39748</v>
      </c>
      <c r="E139" s="6">
        <v>-432.02237600000001</v>
      </c>
      <c r="F139" s="16" t="s">
        <v>812</v>
      </c>
      <c r="G139">
        <v>923</v>
      </c>
      <c r="H139" s="6">
        <v>1877.5765919999999</v>
      </c>
      <c r="I139" s="226">
        <f>VLOOKUP(G139,'VDs DUELOS'!$D$2:$G$1571,4,0)-H139</f>
        <v>0</v>
      </c>
      <c r="P139" t="s">
        <v>183</v>
      </c>
      <c r="Q139" t="s">
        <v>601</v>
      </c>
      <c r="R139" s="6">
        <v>38586.160000000003</v>
      </c>
      <c r="S139" s="6">
        <v>21</v>
      </c>
      <c r="T139" s="6">
        <v>1837.4361904761906</v>
      </c>
      <c r="U139" s="6">
        <v>2939.897904761905</v>
      </c>
      <c r="V139" s="6"/>
    </row>
    <row r="140" spans="4:22" x14ac:dyDescent="0.25">
      <c r="D140">
        <v>39781</v>
      </c>
      <c r="E140" s="6">
        <v>18457.921616</v>
      </c>
      <c r="F140" s="16"/>
      <c r="G140">
        <v>928</v>
      </c>
      <c r="H140" s="6">
        <v>1872.7476342857144</v>
      </c>
      <c r="I140" s="226">
        <f>VLOOKUP(G140,'VDs DUELOS'!$D$2:$G$1571,4,0)-H140</f>
        <v>0</v>
      </c>
      <c r="P140" t="s">
        <v>185</v>
      </c>
      <c r="Q140" t="s">
        <v>602</v>
      </c>
      <c r="R140" s="6">
        <v>24564.82</v>
      </c>
      <c r="S140" s="6">
        <v>20</v>
      </c>
      <c r="T140" s="6">
        <v>1228.241</v>
      </c>
      <c r="U140" s="6">
        <v>1965.1856</v>
      </c>
      <c r="V140" s="6"/>
    </row>
    <row r="141" spans="4:22" x14ac:dyDescent="0.25">
      <c r="D141">
        <v>42167</v>
      </c>
      <c r="E141" s="6">
        <v>22227.707096421051</v>
      </c>
      <c r="F141" s="16"/>
      <c r="G141">
        <v>940</v>
      </c>
      <c r="H141" s="6">
        <v>1398.2273828571431</v>
      </c>
      <c r="I141" s="226">
        <f>VLOOKUP(G141,'VDs DUELOS'!$D$2:$G$1571,4,0)-H141</f>
        <v>0</v>
      </c>
      <c r="P141" s="84" t="s">
        <v>184</v>
      </c>
      <c r="Q141" s="84" t="s">
        <v>331</v>
      </c>
      <c r="R141" s="101">
        <v>26803.919999999998</v>
      </c>
      <c r="S141" s="101">
        <v>21</v>
      </c>
      <c r="T141" s="101">
        <v>1276.3771428571429</v>
      </c>
      <c r="U141" s="101">
        <v>2042.2034285714287</v>
      </c>
      <c r="V141" s="6"/>
    </row>
    <row r="142" spans="4:22" x14ac:dyDescent="0.25">
      <c r="D142">
        <v>42204</v>
      </c>
      <c r="E142" s="6">
        <v>10202.19014095238</v>
      </c>
      <c r="F142" s="16"/>
      <c r="G142">
        <v>941</v>
      </c>
      <c r="H142" s="6">
        <v>0</v>
      </c>
      <c r="I142" s="226" t="e">
        <f>VLOOKUP(G142,'VDs DUELOS'!$D$2:$G$1571,4,0)-H142</f>
        <v>#N/A</v>
      </c>
      <c r="P142" t="s">
        <v>243</v>
      </c>
      <c r="Q142" t="s">
        <v>244</v>
      </c>
      <c r="R142" s="6">
        <v>30307.48</v>
      </c>
      <c r="S142" s="6">
        <v>20</v>
      </c>
      <c r="T142" s="6">
        <v>1515.374</v>
      </c>
      <c r="U142" s="6">
        <v>2424.5984000000003</v>
      </c>
      <c r="V142" s="6"/>
    </row>
    <row r="143" spans="4:22" x14ac:dyDescent="0.25">
      <c r="D143">
        <v>42227</v>
      </c>
      <c r="E143" s="6">
        <v>11512.52160952381</v>
      </c>
      <c r="F143" s="16"/>
      <c r="G143">
        <v>942</v>
      </c>
      <c r="H143" s="6">
        <v>4265.9802209523814</v>
      </c>
      <c r="I143" s="226">
        <f>VLOOKUP(G143,'VDs DUELOS'!$D$2:$G$1571,4,0)-H143</f>
        <v>0</v>
      </c>
      <c r="P143" t="s">
        <v>186</v>
      </c>
      <c r="Q143" t="s">
        <v>223</v>
      </c>
      <c r="R143" s="6">
        <v>30599.52</v>
      </c>
      <c r="S143" s="6">
        <v>21</v>
      </c>
      <c r="T143" s="6">
        <v>1457.1200000000001</v>
      </c>
      <c r="U143" s="6">
        <v>2331.3920000000003</v>
      </c>
      <c r="V143" s="6"/>
    </row>
    <row r="144" spans="4:22" x14ac:dyDescent="0.25">
      <c r="D144">
        <v>42235</v>
      </c>
      <c r="E144" s="6">
        <v>18090.062073684214</v>
      </c>
      <c r="F144" s="16"/>
      <c r="G144">
        <v>943</v>
      </c>
      <c r="H144" s="6">
        <v>2001.4959847619048</v>
      </c>
      <c r="I144" s="226">
        <f>VLOOKUP(G144,'VDs DUELOS'!$D$2:$G$1571,4,0)-H144</f>
        <v>0</v>
      </c>
      <c r="P144" t="s">
        <v>342</v>
      </c>
      <c r="Q144" t="s">
        <v>343</v>
      </c>
      <c r="R144" s="6">
        <v>23642.66</v>
      </c>
      <c r="S144" s="6">
        <v>20</v>
      </c>
      <c r="T144" s="6">
        <v>1182.133</v>
      </c>
      <c r="U144" s="6">
        <v>1891.4128000000001</v>
      </c>
      <c r="V144" s="6"/>
    </row>
    <row r="145" spans="4:22" x14ac:dyDescent="0.25">
      <c r="D145">
        <v>42284</v>
      </c>
      <c r="E145" s="6">
        <v>21264.164842626567</v>
      </c>
      <c r="F145" s="16"/>
      <c r="G145">
        <v>946</v>
      </c>
      <c r="H145" s="6">
        <v>5338.7459352380956</v>
      </c>
      <c r="I145" s="226">
        <f>VLOOKUP(G145,'VDs DUELOS'!$D$2:$G$1571,4,0)-H145</f>
        <v>0</v>
      </c>
      <c r="P145" t="s">
        <v>247</v>
      </c>
      <c r="Q145" t="s">
        <v>248</v>
      </c>
      <c r="R145" s="6">
        <v>34729.25</v>
      </c>
      <c r="S145" s="6">
        <v>21</v>
      </c>
      <c r="T145" s="6">
        <v>1653.7738095238096</v>
      </c>
      <c r="U145" s="6">
        <v>2646.0380952380956</v>
      </c>
      <c r="V145" s="6"/>
    </row>
    <row r="146" spans="4:22" x14ac:dyDescent="0.25">
      <c r="D146">
        <v>42341</v>
      </c>
      <c r="E146" s="6">
        <v>15587.863015238097</v>
      </c>
      <c r="F146" s="16"/>
      <c r="G146">
        <v>972</v>
      </c>
      <c r="H146" s="6">
        <v>2008.0076160000001</v>
      </c>
      <c r="I146" s="226">
        <f>VLOOKUP(G146,'VDs DUELOS'!$D$2:$G$1571,4,0)-H146</f>
        <v>0</v>
      </c>
      <c r="P146" t="s">
        <v>332</v>
      </c>
      <c r="Q146" t="s">
        <v>333</v>
      </c>
      <c r="R146" s="6">
        <v>23053.94</v>
      </c>
      <c r="S146" s="6">
        <v>21</v>
      </c>
      <c r="T146" s="6">
        <v>1097.8066666666666</v>
      </c>
      <c r="U146" s="6">
        <v>1756.4906666666666</v>
      </c>
      <c r="V146" s="6"/>
    </row>
    <row r="147" spans="4:22" x14ac:dyDescent="0.25">
      <c r="D147">
        <v>42358</v>
      </c>
      <c r="E147" s="6">
        <v>12084.246005062656</v>
      </c>
      <c r="F147" s="16"/>
      <c r="G147">
        <v>1036</v>
      </c>
      <c r="H147" s="6">
        <v>1634.7213104761904</v>
      </c>
      <c r="I147" s="226">
        <f>VLOOKUP(G147,'VDs DUELOS'!$D$2:$G$1571,4,0)-H147</f>
        <v>0</v>
      </c>
      <c r="P147" t="s">
        <v>673</v>
      </c>
      <c r="Q147" t="s">
        <v>772</v>
      </c>
      <c r="R147" s="6">
        <v>0</v>
      </c>
      <c r="S147" s="6">
        <v>19</v>
      </c>
      <c r="T147" s="6">
        <v>0</v>
      </c>
      <c r="U147" s="6">
        <v>0</v>
      </c>
      <c r="V147" s="6"/>
    </row>
    <row r="148" spans="4:22" x14ac:dyDescent="0.25">
      <c r="D148">
        <v>42377</v>
      </c>
      <c r="E148" s="6">
        <v>17274.666849523808</v>
      </c>
      <c r="F148" s="16"/>
      <c r="G148">
        <v>1038</v>
      </c>
      <c r="H148" s="6">
        <v>5978.7599390476189</v>
      </c>
      <c r="I148" s="226">
        <f>VLOOKUP(G148,'VDs DUELOS'!$D$2:$G$1571,4,0)-H148</f>
        <v>0</v>
      </c>
      <c r="P148" t="s">
        <v>603</v>
      </c>
      <c r="Q148" t="s">
        <v>828</v>
      </c>
      <c r="R148" s="6">
        <v>26807.88</v>
      </c>
      <c r="S148" s="6">
        <v>21</v>
      </c>
      <c r="T148" s="6">
        <v>1276.5657142857144</v>
      </c>
      <c r="U148" s="6">
        <v>2042.5051428571433</v>
      </c>
      <c r="V148" s="6"/>
    </row>
    <row r="149" spans="4:22" x14ac:dyDescent="0.25">
      <c r="D149">
        <v>45016</v>
      </c>
      <c r="E149" s="6">
        <v>16912.780513142861</v>
      </c>
      <c r="F149" s="16"/>
      <c r="G149">
        <v>1059</v>
      </c>
      <c r="H149" s="6">
        <v>4054.1714895238097</v>
      </c>
      <c r="I149" s="226">
        <f>VLOOKUP(G149,'VDs DUELOS'!$D$2:$G$1571,4,0)-H149</f>
        <v>0</v>
      </c>
      <c r="P149" t="s">
        <v>674</v>
      </c>
      <c r="Q149" t="s">
        <v>675</v>
      </c>
      <c r="R149" s="6">
        <v>22491.37</v>
      </c>
      <c r="S149" s="6">
        <v>20</v>
      </c>
      <c r="T149" s="6">
        <v>1124.5684999999999</v>
      </c>
      <c r="U149" s="6">
        <v>1799.3095999999998</v>
      </c>
      <c r="V149" s="6"/>
    </row>
    <row r="150" spans="4:22" x14ac:dyDescent="0.25">
      <c r="D150">
        <v>50214</v>
      </c>
      <c r="E150" s="6">
        <v>11902.635121904765</v>
      </c>
      <c r="F150" s="16"/>
      <c r="G150">
        <v>1061</v>
      </c>
      <c r="H150" s="6">
        <v>5138.8178720000005</v>
      </c>
      <c r="I150" s="226">
        <f>VLOOKUP(G150,'VDs DUELOS'!$D$2:$G$1571,4,0)-H150</f>
        <v>0</v>
      </c>
      <c r="P150" t="s">
        <v>676</v>
      </c>
      <c r="Q150" t="s">
        <v>677</v>
      </c>
      <c r="R150" s="6">
        <v>22490.39</v>
      </c>
      <c r="S150" s="6">
        <v>20</v>
      </c>
      <c r="T150" s="6">
        <v>1124.5194999999999</v>
      </c>
      <c r="U150" s="6">
        <v>1799.2311999999999</v>
      </c>
      <c r="V150" s="6"/>
    </row>
    <row r="151" spans="4:22" x14ac:dyDescent="0.25">
      <c r="D151">
        <v>50248</v>
      </c>
      <c r="E151" s="6">
        <v>11950.250308081973</v>
      </c>
      <c r="F151" s="16"/>
      <c r="G151">
        <v>1079</v>
      </c>
      <c r="H151" s="6">
        <v>1906.5661942857143</v>
      </c>
      <c r="I151" s="226">
        <f>VLOOKUP(G151,'VDs DUELOS'!$D$2:$G$1571,4,0)-H151</f>
        <v>0</v>
      </c>
      <c r="P151" t="s">
        <v>678</v>
      </c>
      <c r="Q151" t="s">
        <v>679</v>
      </c>
      <c r="R151" s="6">
        <v>21280</v>
      </c>
      <c r="S151" s="6">
        <v>19</v>
      </c>
      <c r="T151" s="6">
        <v>1120</v>
      </c>
      <c r="U151" s="6">
        <v>1792</v>
      </c>
      <c r="V151" s="6"/>
    </row>
    <row r="152" spans="4:22" x14ac:dyDescent="0.25">
      <c r="D152">
        <v>51060</v>
      </c>
      <c r="E152" s="6">
        <v>15966.681416000001</v>
      </c>
      <c r="F152" s="16"/>
      <c r="G152">
        <v>1081</v>
      </c>
      <c r="H152" s="6">
        <v>2342.2637104761907</v>
      </c>
      <c r="I152" s="226">
        <f>VLOOKUP(G152,'VDs DUELOS'!$D$2:$G$1571,4,0)-H152</f>
        <v>0</v>
      </c>
      <c r="P152" t="s">
        <v>686</v>
      </c>
      <c r="Q152" t="s">
        <v>687</v>
      </c>
      <c r="R152" s="6">
        <v>25484.91</v>
      </c>
      <c r="S152" s="6">
        <v>21</v>
      </c>
      <c r="T152" s="6">
        <v>1213.5671428571429</v>
      </c>
      <c r="U152" s="6">
        <v>1941.7074285714289</v>
      </c>
      <c r="V152" s="6"/>
    </row>
    <row r="153" spans="4:22" x14ac:dyDescent="0.25">
      <c r="D153">
        <v>52087</v>
      </c>
      <c r="E153" s="6">
        <v>21052.828647619048</v>
      </c>
      <c r="F153" s="16"/>
      <c r="G153">
        <v>1103</v>
      </c>
      <c r="H153" s="6">
        <v>3042.0699123809527</v>
      </c>
      <c r="I153" s="226">
        <f>VLOOKUP(G153,'VDs DUELOS'!$D$2:$G$1571,4,0)-H153</f>
        <v>0</v>
      </c>
      <c r="P153" t="s">
        <v>688</v>
      </c>
      <c r="Q153" t="s">
        <v>829</v>
      </c>
      <c r="R153" s="6">
        <v>23382.46</v>
      </c>
      <c r="S153" s="6">
        <v>20</v>
      </c>
      <c r="T153" s="6">
        <v>1169.123</v>
      </c>
      <c r="U153" s="6">
        <v>1870.5968000000003</v>
      </c>
      <c r="V153" s="6"/>
    </row>
    <row r="154" spans="4:22" x14ac:dyDescent="0.25">
      <c r="D154">
        <v>52164</v>
      </c>
      <c r="E154" s="6">
        <v>13960.641821333333</v>
      </c>
      <c r="F154" s="16"/>
      <c r="G154">
        <v>1143</v>
      </c>
      <c r="H154" s="6">
        <v>2997.8709473684212</v>
      </c>
      <c r="I154" s="226">
        <f>VLOOKUP(G154,'VDs DUELOS'!$D$2:$G$1571,4,0)-H154</f>
        <v>0</v>
      </c>
      <c r="P154" t="s">
        <v>689</v>
      </c>
      <c r="Q154" t="s">
        <v>830</v>
      </c>
      <c r="R154" s="6">
        <v>23614.45</v>
      </c>
      <c r="S154" s="6">
        <v>21</v>
      </c>
      <c r="T154" s="6">
        <v>1124.4976190476191</v>
      </c>
      <c r="U154" s="6">
        <v>1799.1961904761906</v>
      </c>
      <c r="V154" s="6"/>
    </row>
    <row r="155" spans="4:22" x14ac:dyDescent="0.25">
      <c r="D155">
        <v>52166</v>
      </c>
      <c r="E155" s="6">
        <v>30221.056419047618</v>
      </c>
      <c r="F155" s="16"/>
      <c r="G155">
        <v>1173</v>
      </c>
      <c r="H155" s="6">
        <v>2658.9425295238098</v>
      </c>
      <c r="I155" s="226">
        <f>VLOOKUP(G155,'VDs DUELOS'!$D$2:$G$1571,4,0)-H155</f>
        <v>0</v>
      </c>
      <c r="P155" s="180" t="s">
        <v>706</v>
      </c>
      <c r="Q155" t="s">
        <v>831</v>
      </c>
      <c r="R155" s="6">
        <v>22060.69</v>
      </c>
      <c r="S155" s="6">
        <v>19</v>
      </c>
      <c r="T155" s="6">
        <v>1161.088947368421</v>
      </c>
      <c r="U155" s="6">
        <v>1857.7423157894737</v>
      </c>
      <c r="V155" s="6"/>
    </row>
    <row r="156" spans="4:22" x14ac:dyDescent="0.25">
      <c r="D156">
        <v>52195</v>
      </c>
      <c r="E156" s="6">
        <v>8958.6326628571442</v>
      </c>
      <c r="F156" s="16"/>
      <c r="G156">
        <v>1192</v>
      </c>
      <c r="H156" s="6">
        <v>1042.3130514285715</v>
      </c>
      <c r="I156" s="226">
        <f>VLOOKUP(G156,'VDs DUELOS'!$D$2:$G$1571,4,0)-H156</f>
        <v>0</v>
      </c>
      <c r="P156" t="s">
        <v>777</v>
      </c>
      <c r="Q156" t="s">
        <v>778</v>
      </c>
      <c r="R156" s="6">
        <v>25484.912280701752</v>
      </c>
      <c r="S156" s="6">
        <v>21</v>
      </c>
      <c r="T156" s="6">
        <v>1213.5672514619882</v>
      </c>
      <c r="U156" s="6">
        <v>1941.7076023391812</v>
      </c>
      <c r="V156" s="6"/>
    </row>
    <row r="157" spans="4:22" x14ac:dyDescent="0.25">
      <c r="D157">
        <v>52314</v>
      </c>
      <c r="E157" s="6">
        <v>30794.738451047619</v>
      </c>
      <c r="F157" s="16"/>
      <c r="G157">
        <v>1196</v>
      </c>
      <c r="H157" s="6">
        <v>2780.8499047619048</v>
      </c>
      <c r="I157" s="226">
        <f>VLOOKUP(G157,'VDs DUELOS'!$D$2:$G$1571,4,0)-H157</f>
        <v>0</v>
      </c>
      <c r="P157" t="s">
        <v>773</v>
      </c>
      <c r="Q157" t="s">
        <v>774</v>
      </c>
      <c r="R157" s="6">
        <v>25000</v>
      </c>
      <c r="S157" s="6">
        <v>20</v>
      </c>
      <c r="T157" s="6">
        <v>1250</v>
      </c>
      <c r="U157" s="6">
        <v>2000</v>
      </c>
      <c r="V157" s="6"/>
    </row>
    <row r="158" spans="4:22" x14ac:dyDescent="0.25">
      <c r="D158">
        <v>52330</v>
      </c>
      <c r="E158" s="6">
        <v>21336.19744</v>
      </c>
      <c r="F158" s="16"/>
      <c r="G158">
        <v>1210</v>
      </c>
      <c r="H158" s="6">
        <v>1446.9926857142857</v>
      </c>
      <c r="I158" s="226">
        <f>VLOOKUP(G158,'VDs DUELOS'!$D$2:$G$1571,4,0)-H158</f>
        <v>0</v>
      </c>
      <c r="P158" t="s">
        <v>775</v>
      </c>
      <c r="Q158" t="s">
        <v>776</v>
      </c>
      <c r="R158" s="6">
        <v>26000</v>
      </c>
      <c r="S158" s="6">
        <v>20</v>
      </c>
      <c r="T158" s="6">
        <v>1300</v>
      </c>
      <c r="U158" s="6">
        <v>2080</v>
      </c>
      <c r="V158" s="6"/>
    </row>
    <row r="159" spans="4:22" x14ac:dyDescent="0.25">
      <c r="D159">
        <v>52414</v>
      </c>
      <c r="E159" s="6">
        <v>16856.607744000001</v>
      </c>
      <c r="F159" s="16" t="s">
        <v>816</v>
      </c>
      <c r="G159">
        <v>1213</v>
      </c>
      <c r="H159" s="6">
        <v>3448.4687680000006</v>
      </c>
      <c r="I159" s="226">
        <f>VLOOKUP(G159,'VDs DUELOS'!$D$2:$G$1571,4,0)-H159</f>
        <v>0</v>
      </c>
      <c r="P159" t="s">
        <v>792</v>
      </c>
      <c r="Q159" t="s">
        <v>793</v>
      </c>
      <c r="R159" s="6">
        <v>24000</v>
      </c>
      <c r="S159" s="6">
        <v>19</v>
      </c>
      <c r="T159" s="6">
        <v>1263.1578947368421</v>
      </c>
      <c r="U159" s="6">
        <v>2021.0526315789475</v>
      </c>
      <c r="V159" s="6"/>
    </row>
    <row r="160" spans="4:22" x14ac:dyDescent="0.25">
      <c r="D160">
        <v>52434</v>
      </c>
      <c r="E160" s="6">
        <v>15692.267443809526</v>
      </c>
      <c r="F160" s="16"/>
      <c r="G160">
        <v>1214</v>
      </c>
      <c r="H160" s="6">
        <v>1266.7196419047621</v>
      </c>
      <c r="I160" s="226">
        <f>VLOOKUP(G160,'VDs DUELOS'!$D$2:$G$1571,4,0)-H160</f>
        <v>0</v>
      </c>
      <c r="P160" t="s">
        <v>794</v>
      </c>
      <c r="Q160" t="s">
        <v>795</v>
      </c>
      <c r="R160" s="6">
        <v>24000</v>
      </c>
      <c r="S160" s="6">
        <v>21</v>
      </c>
      <c r="T160" s="6">
        <v>1142.8571428571429</v>
      </c>
      <c r="U160" s="6">
        <v>1828.5714285714287</v>
      </c>
      <c r="V160" s="6"/>
    </row>
    <row r="161" spans="4:22" x14ac:dyDescent="0.25">
      <c r="D161">
        <v>52508</v>
      </c>
      <c r="E161" s="6">
        <v>27836.045272000003</v>
      </c>
      <c r="F161" s="16"/>
      <c r="G161">
        <v>1239</v>
      </c>
      <c r="H161" s="6">
        <v>0</v>
      </c>
      <c r="I161" s="226" t="e">
        <f>VLOOKUP(G161,'VDs DUELOS'!$D$2:$G$1571,4,0)-H161</f>
        <v>#N/A</v>
      </c>
      <c r="P161" t="s">
        <v>832</v>
      </c>
      <c r="Q161" t="s">
        <v>833</v>
      </c>
      <c r="R161" s="6">
        <v>21000</v>
      </c>
      <c r="S161" s="6">
        <v>20</v>
      </c>
      <c r="T161" s="6">
        <v>1050</v>
      </c>
      <c r="U161" s="6">
        <v>1680</v>
      </c>
      <c r="V161" s="6"/>
    </row>
    <row r="162" spans="4:22" x14ac:dyDescent="0.25">
      <c r="D162">
        <v>52512</v>
      </c>
      <c r="E162" s="6">
        <v>11948.068856000002</v>
      </c>
      <c r="F162" s="16" t="s">
        <v>815</v>
      </c>
      <c r="G162">
        <v>1247</v>
      </c>
      <c r="H162" s="6">
        <v>2609.7111161904768</v>
      </c>
      <c r="I162" s="226">
        <f>VLOOKUP(G162,'VDs DUELOS'!$D$2:$G$1571,4,0)-H162</f>
        <v>0</v>
      </c>
      <c r="P162" t="s">
        <v>834</v>
      </c>
      <c r="Q162" t="s">
        <v>835</v>
      </c>
      <c r="R162" s="6">
        <v>21000</v>
      </c>
      <c r="S162" s="6">
        <v>21</v>
      </c>
      <c r="T162" s="6">
        <v>1000</v>
      </c>
      <c r="U162" s="6">
        <v>1600</v>
      </c>
      <c r="V162" s="6"/>
    </row>
    <row r="163" spans="4:22" x14ac:dyDescent="0.25">
      <c r="D163">
        <v>52678</v>
      </c>
      <c r="E163" s="6">
        <v>9974.1126400000012</v>
      </c>
      <c r="F163" s="16"/>
      <c r="G163">
        <v>1248</v>
      </c>
      <c r="H163" s="6">
        <v>1110.0705523809524</v>
      </c>
      <c r="I163" s="226">
        <f>VLOOKUP(G163,'VDs DUELOS'!$D$2:$G$1571,4,0)-H163</f>
        <v>0</v>
      </c>
    </row>
    <row r="164" spans="4:22" x14ac:dyDescent="0.25">
      <c r="D164">
        <v>52757</v>
      </c>
      <c r="E164" s="6">
        <v>26989.566613333332</v>
      </c>
      <c r="F164" s="16"/>
      <c r="G164">
        <v>1276</v>
      </c>
      <c r="H164" s="6">
        <v>3363.6657219047624</v>
      </c>
      <c r="I164" s="226">
        <f>VLOOKUP(G164,'VDs DUELOS'!$D$2:$G$1571,4,0)-H164</f>
        <v>0</v>
      </c>
    </row>
    <row r="165" spans="4:22" x14ac:dyDescent="0.25">
      <c r="D165">
        <v>52813</v>
      </c>
      <c r="E165" s="181">
        <v>19734.795904000002</v>
      </c>
      <c r="F165" s="16"/>
      <c r="G165">
        <v>1287</v>
      </c>
      <c r="H165" s="6">
        <v>0</v>
      </c>
      <c r="I165" s="226" t="e">
        <f>VLOOKUP(G165,'VDs DUELOS'!$D$2:$G$1571,4,0)-H165</f>
        <v>#N/A</v>
      </c>
    </row>
    <row r="166" spans="4:22" x14ac:dyDescent="0.25">
      <c r="D166">
        <v>52913</v>
      </c>
      <c r="E166" s="6">
        <v>8755.3343619047628</v>
      </c>
      <c r="F166" s="16"/>
      <c r="G166">
        <v>1327</v>
      </c>
      <c r="H166" s="6">
        <v>3029.2942019047623</v>
      </c>
      <c r="I166" s="226">
        <f>VLOOKUP(G166,'VDs DUELOS'!$D$2:$G$1571,4,0)-H166</f>
        <v>0</v>
      </c>
    </row>
    <row r="167" spans="4:22" x14ac:dyDescent="0.25">
      <c r="D167">
        <v>52971</v>
      </c>
      <c r="E167" s="6">
        <v>26093.027509473686</v>
      </c>
      <c r="F167" s="16"/>
      <c r="G167">
        <v>1376</v>
      </c>
      <c r="H167" s="6">
        <v>3311.2692190476191</v>
      </c>
      <c r="I167" s="226">
        <f>VLOOKUP(G167,'VDs DUELOS'!$D$2:$G$1571,4,0)-H167</f>
        <v>0</v>
      </c>
    </row>
    <row r="168" spans="4:22" x14ac:dyDescent="0.25">
      <c r="D168">
        <v>54141</v>
      </c>
      <c r="E168" s="6">
        <v>0</v>
      </c>
      <c r="F168" s="16" t="s">
        <v>817</v>
      </c>
      <c r="G168">
        <v>1383</v>
      </c>
      <c r="H168" s="6">
        <v>1672.8824533333334</v>
      </c>
      <c r="I168" s="226">
        <f>VLOOKUP(G168,'VDs DUELOS'!$D$2:$G$1571,4,0)-H168</f>
        <v>0</v>
      </c>
    </row>
    <row r="169" spans="4:22" x14ac:dyDescent="0.25">
      <c r="D169">
        <v>55270</v>
      </c>
      <c r="E169" s="6">
        <v>11883.207596190477</v>
      </c>
      <c r="F169" s="16"/>
      <c r="G169">
        <v>1398</v>
      </c>
      <c r="H169" s="6">
        <v>1166.088419047619</v>
      </c>
      <c r="I169" s="226">
        <f>VLOOKUP(G169,'VDs DUELOS'!$D$2:$G$1571,4,0)-H169</f>
        <v>0</v>
      </c>
    </row>
    <row r="170" spans="4:22" x14ac:dyDescent="0.25">
      <c r="D170">
        <v>58558</v>
      </c>
      <c r="E170" s="6">
        <v>0</v>
      </c>
      <c r="F170" s="203" t="s">
        <v>818</v>
      </c>
      <c r="G170">
        <v>1411</v>
      </c>
      <c r="H170" s="6">
        <v>0</v>
      </c>
      <c r="I170" s="226" t="e">
        <f>VLOOKUP(G170,'VDs DUELOS'!$D$2:$G$1571,4,0)-H170</f>
        <v>#N/A</v>
      </c>
    </row>
    <row r="171" spans="4:22" x14ac:dyDescent="0.25">
      <c r="D171">
        <v>58986</v>
      </c>
      <c r="E171" s="6">
        <v>5205.4293297777776</v>
      </c>
      <c r="F171" s="203" t="s">
        <v>786</v>
      </c>
      <c r="G171">
        <v>1431</v>
      </c>
      <c r="H171" s="6">
        <v>2580.3662320000003</v>
      </c>
      <c r="I171" s="226">
        <f>VLOOKUP(G171,'VDs DUELOS'!$D$2:$G$1571,4,0)-H171</f>
        <v>0</v>
      </c>
    </row>
    <row r="172" spans="4:22" x14ac:dyDescent="0.25">
      <c r="G172">
        <v>1454</v>
      </c>
      <c r="H172" s="6">
        <v>1570.0815466666668</v>
      </c>
      <c r="I172" s="226">
        <f>VLOOKUP(G172,'VDs DUELOS'!$D$2:$G$1571,4,0)-H172</f>
        <v>0</v>
      </c>
    </row>
    <row r="173" spans="4:22" x14ac:dyDescent="0.25">
      <c r="G173">
        <v>1456</v>
      </c>
      <c r="H173" s="6">
        <v>2592.7298666666666</v>
      </c>
      <c r="I173" s="226">
        <f>VLOOKUP(G173,'VDs DUELOS'!$D$2:$G$1571,4,0)-H173</f>
        <v>0</v>
      </c>
    </row>
    <row r="174" spans="4:22" x14ac:dyDescent="0.25">
      <c r="G174">
        <v>1458</v>
      </c>
      <c r="H174" s="6">
        <v>0</v>
      </c>
      <c r="I174" s="226" t="e">
        <f>VLOOKUP(G174,'VDs DUELOS'!$D$2:$G$1571,4,0)-H174</f>
        <v>#N/A</v>
      </c>
    </row>
    <row r="175" spans="4:22" x14ac:dyDescent="0.25">
      <c r="G175">
        <v>1508</v>
      </c>
      <c r="H175" s="6">
        <v>5263.6454231578955</v>
      </c>
      <c r="I175" s="226">
        <f>VLOOKUP(G175,'VDs DUELOS'!$D$2:$G$1571,4,0)-H175</f>
        <v>0</v>
      </c>
    </row>
    <row r="176" spans="4:22" x14ac:dyDescent="0.25">
      <c r="G176">
        <v>1526</v>
      </c>
      <c r="H176" s="6">
        <v>0</v>
      </c>
      <c r="I176" s="226" t="e">
        <f>VLOOKUP(G176,'VDs DUELOS'!$D$2:$G$1571,4,0)-H176</f>
        <v>#N/A</v>
      </c>
    </row>
    <row r="177" spans="7:9" x14ac:dyDescent="0.25">
      <c r="G177">
        <v>1535</v>
      </c>
      <c r="H177" s="6">
        <v>3146.8271619047623</v>
      </c>
      <c r="I177" s="226">
        <f>VLOOKUP(G177,'VDs DUELOS'!$D$2:$G$1571,4,0)-H177</f>
        <v>0</v>
      </c>
    </row>
    <row r="178" spans="7:9" x14ac:dyDescent="0.25">
      <c r="G178">
        <v>1538</v>
      </c>
      <c r="H178" s="6">
        <v>4041.0326240000004</v>
      </c>
      <c r="I178" s="226">
        <f>VLOOKUP(G178,'VDs DUELOS'!$D$2:$G$1571,4,0)-H178</f>
        <v>0</v>
      </c>
    </row>
    <row r="179" spans="7:9" x14ac:dyDescent="0.25">
      <c r="G179">
        <v>1568</v>
      </c>
      <c r="H179" s="6">
        <v>5536.7452342857141</v>
      </c>
      <c r="I179" s="226">
        <f>VLOOKUP(G179,'VDs DUELOS'!$D$2:$G$1571,4,0)-H179</f>
        <v>0</v>
      </c>
    </row>
    <row r="180" spans="7:9" x14ac:dyDescent="0.25">
      <c r="G180">
        <v>1576</v>
      </c>
      <c r="H180" s="6">
        <v>0</v>
      </c>
      <c r="I180" s="226" t="e">
        <f>VLOOKUP(G180,'VDs DUELOS'!$D$2:$G$1571,4,0)-H180</f>
        <v>#N/A</v>
      </c>
    </row>
    <row r="181" spans="7:9" x14ac:dyDescent="0.25">
      <c r="G181">
        <v>1578</v>
      </c>
      <c r="H181" s="6">
        <v>0</v>
      </c>
      <c r="I181" s="226" t="e">
        <f>VLOOKUP(G181,'VDs DUELOS'!$D$2:$G$1571,4,0)-H181</f>
        <v>#N/A</v>
      </c>
    </row>
    <row r="182" spans="7:9" x14ac:dyDescent="0.25">
      <c r="G182">
        <v>1580</v>
      </c>
      <c r="H182" s="6">
        <v>3827.2647440000001</v>
      </c>
      <c r="I182" s="226">
        <f>VLOOKUP(G182,'VDs DUELOS'!$D$2:$G$1571,4,0)-H182</f>
        <v>0</v>
      </c>
    </row>
    <row r="183" spans="7:9" x14ac:dyDescent="0.25">
      <c r="G183">
        <v>1581</v>
      </c>
      <c r="H183" s="6">
        <v>0</v>
      </c>
      <c r="I183" s="226" t="e">
        <f>VLOOKUP(G183,'VDs DUELOS'!$D$2:$G$1571,4,0)-H183</f>
        <v>#N/A</v>
      </c>
    </row>
    <row r="184" spans="7:9" x14ac:dyDescent="0.25">
      <c r="G184">
        <v>1584</v>
      </c>
      <c r="H184" s="6">
        <v>2923.8669104761902</v>
      </c>
      <c r="I184" s="226">
        <f>VLOOKUP(G184,'VDs DUELOS'!$D$2:$G$1571,4,0)-H184</f>
        <v>0</v>
      </c>
    </row>
    <row r="185" spans="7:9" x14ac:dyDescent="0.25">
      <c r="G185">
        <v>1586</v>
      </c>
      <c r="H185" s="6">
        <v>2358.3325136842104</v>
      </c>
      <c r="I185" s="226">
        <f>VLOOKUP(G185,'VDs DUELOS'!$D$2:$G$1571,4,0)-H185</f>
        <v>0</v>
      </c>
    </row>
    <row r="186" spans="7:9" x14ac:dyDescent="0.25">
      <c r="G186">
        <v>1592</v>
      </c>
      <c r="H186" s="6">
        <v>0</v>
      </c>
      <c r="I186" s="226" t="e">
        <f>VLOOKUP(G186,'VDs DUELOS'!$D$2:$G$1571,4,0)-H186</f>
        <v>#N/A</v>
      </c>
    </row>
    <row r="187" spans="7:9" x14ac:dyDescent="0.25">
      <c r="G187">
        <v>1604</v>
      </c>
      <c r="H187" s="6">
        <v>1647.9489142857144</v>
      </c>
      <c r="I187" s="226">
        <f>VLOOKUP(G187,'VDs DUELOS'!$D$2:$G$1571,4,0)-H187</f>
        <v>0</v>
      </c>
    </row>
    <row r="188" spans="7:9" x14ac:dyDescent="0.25">
      <c r="G188">
        <v>1622</v>
      </c>
      <c r="H188" s="6">
        <v>1770.8975410526318</v>
      </c>
      <c r="I188" s="226">
        <f>VLOOKUP(G188,'VDs DUELOS'!$D$2:$G$1571,4,0)-H188</f>
        <v>0</v>
      </c>
    </row>
    <row r="189" spans="7:9" x14ac:dyDescent="0.25">
      <c r="G189">
        <v>1623</v>
      </c>
      <c r="H189" s="6">
        <v>1842.9992560000001</v>
      </c>
      <c r="I189" s="226">
        <f>VLOOKUP(G189,'VDs DUELOS'!$D$2:$G$1571,4,0)-H189</f>
        <v>0</v>
      </c>
    </row>
    <row r="190" spans="7:9" x14ac:dyDescent="0.25">
      <c r="G190">
        <v>1642</v>
      </c>
      <c r="H190" s="6">
        <v>3516.7443368421054</v>
      </c>
      <c r="I190" s="226">
        <f>VLOOKUP(G190,'VDs DUELOS'!$D$2:$G$1571,4,0)-H190</f>
        <v>0</v>
      </c>
    </row>
    <row r="191" spans="7:9" x14ac:dyDescent="0.25">
      <c r="G191">
        <v>1650</v>
      </c>
      <c r="H191" s="6">
        <v>0</v>
      </c>
      <c r="I191" s="226" t="e">
        <f>VLOOKUP(G191,'VDs DUELOS'!$D$2:$G$1571,4,0)-H191</f>
        <v>#N/A</v>
      </c>
    </row>
    <row r="192" spans="7:9" x14ac:dyDescent="0.25">
      <c r="G192">
        <v>1651</v>
      </c>
      <c r="H192" s="6">
        <v>1952.9617295238095</v>
      </c>
      <c r="I192" s="226">
        <f>VLOOKUP(G192,'VDs DUELOS'!$D$2:$G$1571,4,0)-H192</f>
        <v>0</v>
      </c>
    </row>
    <row r="193" spans="7:9" x14ac:dyDescent="0.25">
      <c r="G193">
        <v>1678</v>
      </c>
      <c r="H193" s="6">
        <v>2937.4192080000003</v>
      </c>
      <c r="I193" s="226">
        <f>VLOOKUP(G193,'VDs DUELOS'!$D$2:$G$1571,4,0)-H193</f>
        <v>0</v>
      </c>
    </row>
    <row r="194" spans="7:9" x14ac:dyDescent="0.25">
      <c r="G194">
        <v>1690</v>
      </c>
      <c r="H194" s="6">
        <v>2226.2715885714288</v>
      </c>
      <c r="I194" s="226">
        <f>VLOOKUP(G194,'VDs DUELOS'!$D$2:$G$1571,4,0)-H194</f>
        <v>0</v>
      </c>
    </row>
    <row r="195" spans="7:9" x14ac:dyDescent="0.25">
      <c r="G195">
        <v>1691</v>
      </c>
      <c r="H195" s="6">
        <v>0</v>
      </c>
      <c r="I195" s="226" t="e">
        <f>VLOOKUP(G195,'VDs DUELOS'!$D$2:$G$1571,4,0)-H195</f>
        <v>#N/A</v>
      </c>
    </row>
    <row r="196" spans="7:9" x14ac:dyDescent="0.25">
      <c r="G196">
        <v>1694</v>
      </c>
      <c r="H196" s="6">
        <v>2250.2427120000002</v>
      </c>
      <c r="I196" s="226">
        <f>VLOOKUP(G196,'VDs DUELOS'!$D$2:$G$1571,4,0)-H196</f>
        <v>0</v>
      </c>
    </row>
    <row r="197" spans="7:9" x14ac:dyDescent="0.25">
      <c r="G197">
        <v>1698</v>
      </c>
      <c r="H197" s="6">
        <v>637.83259428571432</v>
      </c>
      <c r="I197" s="226" t="e">
        <f>VLOOKUP(G197,'VDs DUELOS'!$D$2:$G$1571,4,0)-H197</f>
        <v>#N/A</v>
      </c>
    </row>
    <row r="198" spans="7:9" x14ac:dyDescent="0.25">
      <c r="G198">
        <v>1724</v>
      </c>
      <c r="H198" s="6">
        <v>1702.2277942857143</v>
      </c>
      <c r="I198" s="226">
        <f>VLOOKUP(G198,'VDs DUELOS'!$D$2:$G$1571,4,0)-H198</f>
        <v>0</v>
      </c>
    </row>
    <row r="199" spans="7:9" x14ac:dyDescent="0.25">
      <c r="G199">
        <v>1725</v>
      </c>
      <c r="H199" s="6">
        <v>2857.9392152380951</v>
      </c>
      <c r="I199" s="226">
        <f>VLOOKUP(G199,'VDs DUELOS'!$D$2:$G$1571,4,0)-H199</f>
        <v>0</v>
      </c>
    </row>
    <row r="200" spans="7:9" x14ac:dyDescent="0.25">
      <c r="G200">
        <v>1727</v>
      </c>
      <c r="H200" s="6">
        <v>2640.7219961904761</v>
      </c>
      <c r="I200" s="226">
        <f>VLOOKUP(G200,'VDs DUELOS'!$D$2:$G$1571,4,0)-H200</f>
        <v>0</v>
      </c>
    </row>
    <row r="201" spans="7:9" x14ac:dyDescent="0.25">
      <c r="G201">
        <v>1728</v>
      </c>
      <c r="H201" s="6">
        <v>1234.1581561904763</v>
      </c>
      <c r="I201" s="226">
        <f>VLOOKUP(G201,'VDs DUELOS'!$D$2:$G$1571,4,0)-H201</f>
        <v>0</v>
      </c>
    </row>
    <row r="202" spans="7:9" x14ac:dyDescent="0.25">
      <c r="G202">
        <v>1742</v>
      </c>
      <c r="H202" s="6">
        <v>0</v>
      </c>
      <c r="I202" s="226" t="e">
        <f>VLOOKUP(G202,'VDs DUELOS'!$D$2:$G$1571,4,0)-H202</f>
        <v>#N/A</v>
      </c>
    </row>
    <row r="203" spans="7:9" x14ac:dyDescent="0.25">
      <c r="G203">
        <v>1764</v>
      </c>
      <c r="H203" s="6">
        <v>921.51593142857155</v>
      </c>
      <c r="I203" s="226">
        <f>VLOOKUP(G203,'VDs DUELOS'!$D$2:$G$1571,4,0)-H203</f>
        <v>0</v>
      </c>
    </row>
    <row r="204" spans="7:9" x14ac:dyDescent="0.25">
      <c r="G204">
        <v>1777</v>
      </c>
      <c r="H204" s="6">
        <v>4601.598316190476</v>
      </c>
      <c r="I204" s="226">
        <f>VLOOKUP(G204,'VDs DUELOS'!$D$2:$G$1571,4,0)-H204</f>
        <v>0</v>
      </c>
    </row>
    <row r="205" spans="7:9" x14ac:dyDescent="0.25">
      <c r="G205">
        <v>1789</v>
      </c>
      <c r="H205" s="6">
        <v>0</v>
      </c>
      <c r="I205" s="226" t="e">
        <f>VLOOKUP(G205,'VDs DUELOS'!$D$2:$G$1571,4,0)-H205</f>
        <v>#N/A</v>
      </c>
    </row>
    <row r="206" spans="7:9" x14ac:dyDescent="0.25">
      <c r="G206">
        <v>1813</v>
      </c>
      <c r="H206" s="6">
        <v>1635.6520457142858</v>
      </c>
      <c r="I206" s="226">
        <f>VLOOKUP(G206,'VDs DUELOS'!$D$2:$G$1571,4,0)-H206</f>
        <v>0</v>
      </c>
    </row>
    <row r="207" spans="7:9" x14ac:dyDescent="0.25">
      <c r="G207">
        <v>1821</v>
      </c>
      <c r="H207" s="6">
        <v>0</v>
      </c>
      <c r="I207" s="226" t="e">
        <f>VLOOKUP(G207,'VDs DUELOS'!$D$2:$G$1571,4,0)-H207</f>
        <v>#N/A</v>
      </c>
    </row>
    <row r="208" spans="7:9" x14ac:dyDescent="0.25">
      <c r="G208">
        <v>1823</v>
      </c>
      <c r="H208" s="6">
        <v>2493.7335009523813</v>
      </c>
      <c r="I208" s="226">
        <f>VLOOKUP(G208,'VDs DUELOS'!$D$2:$G$1571,4,0)-H208</f>
        <v>0</v>
      </c>
    </row>
    <row r="209" spans="7:9" x14ac:dyDescent="0.25">
      <c r="G209">
        <v>1825</v>
      </c>
      <c r="H209" s="6">
        <v>9872.750453333334</v>
      </c>
      <c r="I209" s="226">
        <f>VLOOKUP(G209,'VDs DUELOS'!$D$2:$G$1571,4,0)-H209</f>
        <v>0</v>
      </c>
    </row>
    <row r="210" spans="7:9" x14ac:dyDescent="0.25">
      <c r="G210">
        <v>1830</v>
      </c>
      <c r="H210" s="6">
        <v>2922.9398476190477</v>
      </c>
      <c r="I210" s="226">
        <f>VLOOKUP(G210,'VDs DUELOS'!$D$2:$G$1571,4,0)-H210</f>
        <v>0</v>
      </c>
    </row>
    <row r="211" spans="7:9" x14ac:dyDescent="0.25">
      <c r="G211">
        <v>1842</v>
      </c>
      <c r="H211" s="6">
        <v>2907.964906666667</v>
      </c>
      <c r="I211" s="226">
        <f>VLOOKUP(G211,'VDs DUELOS'!$D$2:$G$1571,4,0)-H211</f>
        <v>0</v>
      </c>
    </row>
    <row r="212" spans="7:9" x14ac:dyDescent="0.25">
      <c r="G212">
        <v>1844</v>
      </c>
      <c r="H212" s="6">
        <v>1491.5155047619048</v>
      </c>
      <c r="I212" s="226">
        <f>VLOOKUP(G212,'VDs DUELOS'!$D$2:$G$1571,4,0)-H212</f>
        <v>0</v>
      </c>
    </row>
    <row r="213" spans="7:9" x14ac:dyDescent="0.25">
      <c r="G213">
        <v>1854</v>
      </c>
      <c r="H213" s="6">
        <v>0</v>
      </c>
      <c r="I213" s="226" t="e">
        <f>VLOOKUP(G213,'VDs DUELOS'!$D$2:$G$1571,4,0)-H213</f>
        <v>#N/A</v>
      </c>
    </row>
    <row r="214" spans="7:9" x14ac:dyDescent="0.25">
      <c r="G214">
        <v>1860</v>
      </c>
      <c r="H214" s="6">
        <v>1006.504892631579</v>
      </c>
      <c r="I214" s="226">
        <f>VLOOKUP(G214,'VDs DUELOS'!$D$2:$G$1571,4,0)-H214</f>
        <v>0</v>
      </c>
    </row>
    <row r="215" spans="7:9" x14ac:dyDescent="0.25">
      <c r="G215">
        <v>1861</v>
      </c>
      <c r="H215" s="6">
        <v>-140.98174476190476</v>
      </c>
      <c r="I215" s="226" t="e">
        <f>VLOOKUP(G215,'VDs DUELOS'!$D$2:$G$1571,4,0)-H215</f>
        <v>#N/A</v>
      </c>
    </row>
    <row r="216" spans="7:9" x14ac:dyDescent="0.25">
      <c r="G216">
        <v>1897</v>
      </c>
      <c r="H216" s="6">
        <v>3464.3839085714289</v>
      </c>
      <c r="I216" s="226">
        <f>VLOOKUP(G216,'VDs DUELOS'!$D$2:$G$1571,4,0)-H216</f>
        <v>0</v>
      </c>
    </row>
    <row r="217" spans="7:9" x14ac:dyDescent="0.25">
      <c r="G217">
        <v>1899</v>
      </c>
      <c r="H217" s="6">
        <v>0</v>
      </c>
      <c r="I217" s="226" t="e">
        <f>VLOOKUP(G217,'VDs DUELOS'!$D$2:$G$1571,4,0)-H217</f>
        <v>#N/A</v>
      </c>
    </row>
    <row r="218" spans="7:9" x14ac:dyDescent="0.25">
      <c r="G218">
        <v>1906</v>
      </c>
      <c r="H218" s="6">
        <v>0</v>
      </c>
      <c r="I218" s="226" t="e">
        <f>VLOOKUP(G218,'VDs DUELOS'!$D$2:$G$1571,4,0)-H218</f>
        <v>#N/A</v>
      </c>
    </row>
    <row r="219" spans="7:9" x14ac:dyDescent="0.25">
      <c r="G219">
        <v>1922</v>
      </c>
      <c r="H219" s="6">
        <v>1837.1799314285718</v>
      </c>
      <c r="I219" s="226">
        <f>VLOOKUP(G219,'VDs DUELOS'!$D$2:$G$1571,4,0)-H219</f>
        <v>0</v>
      </c>
    </row>
    <row r="220" spans="7:9" x14ac:dyDescent="0.25">
      <c r="G220">
        <v>1924</v>
      </c>
      <c r="H220" s="6">
        <v>1261.4312685714287</v>
      </c>
      <c r="I220" s="226">
        <f>VLOOKUP(G220,'VDs DUELOS'!$D$2:$G$1571,4,0)-H220</f>
        <v>0</v>
      </c>
    </row>
    <row r="221" spans="7:9" x14ac:dyDescent="0.25">
      <c r="G221">
        <v>1926</v>
      </c>
      <c r="H221" s="6">
        <v>1598.3476038095241</v>
      </c>
      <c r="I221" s="226">
        <f>VLOOKUP(G221,'VDs DUELOS'!$D$2:$G$1571,4,0)-H221</f>
        <v>0</v>
      </c>
    </row>
    <row r="222" spans="7:9" x14ac:dyDescent="0.25">
      <c r="G222">
        <v>1927</v>
      </c>
      <c r="H222" s="6">
        <v>1432.712944761905</v>
      </c>
      <c r="I222" s="226">
        <f>VLOOKUP(G222,'VDs DUELOS'!$D$2:$G$1571,4,0)-H222</f>
        <v>0</v>
      </c>
    </row>
    <row r="223" spans="7:9" x14ac:dyDescent="0.25">
      <c r="G223">
        <v>1936</v>
      </c>
      <c r="H223" s="6">
        <v>1228.1612571428573</v>
      </c>
      <c r="I223" s="226">
        <f>VLOOKUP(G223,'VDs DUELOS'!$D$2:$G$1571,4,0)-H223</f>
        <v>0</v>
      </c>
    </row>
    <row r="224" spans="7:9" x14ac:dyDescent="0.25">
      <c r="G224">
        <v>1980</v>
      </c>
      <c r="H224" s="6">
        <v>2131.8138819047617</v>
      </c>
      <c r="I224" s="226">
        <f>VLOOKUP(G224,'VDs DUELOS'!$D$2:$G$1571,4,0)-H224</f>
        <v>0</v>
      </c>
    </row>
    <row r="225" spans="7:9" x14ac:dyDescent="0.25">
      <c r="G225">
        <v>1993</v>
      </c>
      <c r="H225" s="6">
        <v>-33.856632000000005</v>
      </c>
      <c r="I225" s="226" t="e">
        <f>VLOOKUP(G225,'VDs DUELOS'!$D$2:$G$1571,4,0)-H225</f>
        <v>#N/A</v>
      </c>
    </row>
    <row r="226" spans="7:9" x14ac:dyDescent="0.25">
      <c r="G226">
        <v>1997</v>
      </c>
      <c r="H226" s="6">
        <v>3190.324198095238</v>
      </c>
      <c r="I226" s="226" t="e">
        <f>VLOOKUP(G226,'VDs DUELOS'!$D$2:$G$1571,4,0)-H226</f>
        <v>#N/A</v>
      </c>
    </row>
    <row r="227" spans="7:9" x14ac:dyDescent="0.25">
      <c r="G227">
        <v>2044</v>
      </c>
      <c r="H227" s="6">
        <v>1759.1875352380955</v>
      </c>
      <c r="I227" s="226">
        <f>VLOOKUP(G227,'VDs DUELOS'!$D$2:$G$1571,4,0)-H227</f>
        <v>0</v>
      </c>
    </row>
    <row r="228" spans="7:9" x14ac:dyDescent="0.25">
      <c r="G228">
        <v>2049</v>
      </c>
      <c r="H228" s="6">
        <v>2519.0429104761902</v>
      </c>
      <c r="I228" s="226">
        <f>VLOOKUP(G228,'VDs DUELOS'!$D$2:$G$1571,4,0)-H228</f>
        <v>0</v>
      </c>
    </row>
    <row r="229" spans="7:9" x14ac:dyDescent="0.25">
      <c r="G229">
        <v>2066</v>
      </c>
      <c r="H229" s="6">
        <v>1725.4521936842107</v>
      </c>
      <c r="I229" s="226">
        <f>VLOOKUP(G229,'VDs DUELOS'!$D$2:$G$1571,4,0)-H229</f>
        <v>0</v>
      </c>
    </row>
    <row r="230" spans="7:9" x14ac:dyDescent="0.25">
      <c r="G230">
        <v>2069</v>
      </c>
      <c r="H230" s="6">
        <v>1833.4305676190479</v>
      </c>
      <c r="I230" s="226">
        <f>VLOOKUP(G230,'VDs DUELOS'!$D$2:$G$1571,4,0)-H230</f>
        <v>0</v>
      </c>
    </row>
    <row r="231" spans="7:9" x14ac:dyDescent="0.25">
      <c r="G231">
        <v>2106</v>
      </c>
      <c r="H231" s="6">
        <v>3938.6111314285718</v>
      </c>
      <c r="I231" s="226">
        <f>VLOOKUP(G231,'VDs DUELOS'!$D$2:$G$1571,4,0)-H231</f>
        <v>0</v>
      </c>
    </row>
    <row r="232" spans="7:9" x14ac:dyDescent="0.25">
      <c r="G232">
        <v>2121</v>
      </c>
      <c r="H232" s="6">
        <v>2192.6954819047619</v>
      </c>
      <c r="I232" s="226">
        <f>VLOOKUP(G232,'VDs DUELOS'!$D$2:$G$1571,4,0)-H232</f>
        <v>0</v>
      </c>
    </row>
    <row r="233" spans="7:9" x14ac:dyDescent="0.25">
      <c r="G233">
        <v>2122</v>
      </c>
      <c r="H233" s="6">
        <v>1838.418186666667</v>
      </c>
      <c r="I233" s="226">
        <f>VLOOKUP(G233,'VDs DUELOS'!$D$2:$G$1571,4,0)-H233</f>
        <v>0</v>
      </c>
    </row>
    <row r="234" spans="7:9" x14ac:dyDescent="0.25">
      <c r="G234">
        <v>2124</v>
      </c>
      <c r="H234" s="6">
        <v>3438.8171580952385</v>
      </c>
      <c r="I234" s="226">
        <f>VLOOKUP(G234,'VDs DUELOS'!$D$2:$G$1571,4,0)-H234</f>
        <v>0</v>
      </c>
    </row>
    <row r="235" spans="7:9" x14ac:dyDescent="0.25">
      <c r="G235">
        <v>2131</v>
      </c>
      <c r="H235" s="6">
        <v>6618.4468266666663</v>
      </c>
      <c r="I235" s="226">
        <f>VLOOKUP(G235,'VDs DUELOS'!$D$2:$G$1571,4,0)-H235</f>
        <v>0</v>
      </c>
    </row>
    <row r="236" spans="7:9" x14ac:dyDescent="0.25">
      <c r="G236">
        <v>2134</v>
      </c>
      <c r="H236" s="6">
        <v>6226.1940800000011</v>
      </c>
      <c r="I236" s="226">
        <f>VLOOKUP(G236,'VDs DUELOS'!$D$2:$G$1571,4,0)-H236</f>
        <v>0</v>
      </c>
    </row>
    <row r="237" spans="7:9" x14ac:dyDescent="0.25">
      <c r="G237">
        <v>2144</v>
      </c>
      <c r="H237" s="6">
        <v>3159.5194971428573</v>
      </c>
      <c r="I237" s="226">
        <f>VLOOKUP(G237,'VDs DUELOS'!$D$2:$G$1571,4,0)-H237</f>
        <v>0</v>
      </c>
    </row>
    <row r="238" spans="7:9" x14ac:dyDescent="0.25">
      <c r="G238">
        <v>2185</v>
      </c>
      <c r="H238" s="6">
        <v>1965.1133714285716</v>
      </c>
      <c r="I238" s="226">
        <f>VLOOKUP(G238,'VDs DUELOS'!$D$2:$G$1571,4,0)-H238</f>
        <v>0</v>
      </c>
    </row>
    <row r="239" spans="7:9" x14ac:dyDescent="0.25">
      <c r="G239">
        <v>2245</v>
      </c>
      <c r="H239" s="6">
        <v>1860.226592</v>
      </c>
      <c r="I239" s="226">
        <f>VLOOKUP(G239,'VDs DUELOS'!$D$2:$G$1571,4,0)-H239</f>
        <v>0</v>
      </c>
    </row>
    <row r="240" spans="7:9" x14ac:dyDescent="0.25">
      <c r="G240">
        <v>2292</v>
      </c>
      <c r="H240" s="6">
        <v>2570.9876800000002</v>
      </c>
      <c r="I240" s="226">
        <f>VLOOKUP(G240,'VDs DUELOS'!$D$2:$G$1571,4,0)-H240</f>
        <v>0</v>
      </c>
    </row>
    <row r="241" spans="7:9" x14ac:dyDescent="0.25">
      <c r="G241">
        <v>2295</v>
      </c>
      <c r="H241" s="6">
        <v>1080.9055161904762</v>
      </c>
      <c r="I241" s="226">
        <f>VLOOKUP(G241,'VDs DUELOS'!$D$2:$G$1571,4,0)-H241</f>
        <v>0</v>
      </c>
    </row>
    <row r="242" spans="7:9" x14ac:dyDescent="0.25">
      <c r="G242">
        <v>2306</v>
      </c>
      <c r="H242" s="6">
        <v>1894.0853200000001</v>
      </c>
      <c r="I242" s="226">
        <f>VLOOKUP(G242,'VDs DUELOS'!$D$2:$G$1571,4,0)-H242</f>
        <v>0</v>
      </c>
    </row>
    <row r="243" spans="7:9" x14ac:dyDescent="0.25">
      <c r="G243">
        <v>2328</v>
      </c>
      <c r="H243" s="6">
        <v>1823.1759771428574</v>
      </c>
      <c r="I243" s="226">
        <f>VLOOKUP(G243,'VDs DUELOS'!$D$2:$G$1571,4,0)-H243</f>
        <v>0</v>
      </c>
    </row>
    <row r="244" spans="7:9" x14ac:dyDescent="0.25">
      <c r="G244">
        <v>2332</v>
      </c>
      <c r="H244" s="6">
        <v>2710.7542171428577</v>
      </c>
      <c r="I244" s="226">
        <f>VLOOKUP(G244,'VDs DUELOS'!$D$2:$G$1571,4,0)-H244</f>
        <v>0</v>
      </c>
    </row>
    <row r="245" spans="7:9" x14ac:dyDescent="0.25">
      <c r="G245">
        <v>2345</v>
      </c>
      <c r="H245" s="6">
        <v>2199.1007542857146</v>
      </c>
      <c r="I245" s="226">
        <f>VLOOKUP(G245,'VDs DUELOS'!$D$2:$G$1571,4,0)-H245</f>
        <v>0</v>
      </c>
    </row>
    <row r="246" spans="7:9" x14ac:dyDescent="0.25">
      <c r="G246">
        <v>2353</v>
      </c>
      <c r="H246" s="6">
        <v>2036.5079466666666</v>
      </c>
      <c r="I246" s="226">
        <f>VLOOKUP(G246,'VDs DUELOS'!$D$2:$G$1571,4,0)-H246</f>
        <v>0</v>
      </c>
    </row>
    <row r="247" spans="7:9" x14ac:dyDescent="0.25">
      <c r="G247">
        <v>2362</v>
      </c>
      <c r="H247" s="6">
        <v>4417.6684266666662</v>
      </c>
      <c r="I247" s="226">
        <f>VLOOKUP(G247,'VDs DUELOS'!$D$2:$G$1571,4,0)-H247</f>
        <v>0</v>
      </c>
    </row>
    <row r="248" spans="7:9" x14ac:dyDescent="0.25">
      <c r="G248">
        <v>2390</v>
      </c>
      <c r="H248" s="6">
        <v>1468.6986971428576</v>
      </c>
      <c r="I248" s="226" t="e">
        <f>VLOOKUP(G248,'VDs DUELOS'!$D$2:$G$1571,4,0)-H248</f>
        <v>#N/A</v>
      </c>
    </row>
    <row r="249" spans="7:9" x14ac:dyDescent="0.25">
      <c r="G249">
        <v>2398</v>
      </c>
      <c r="H249" s="6">
        <v>-19.794560000000004</v>
      </c>
      <c r="I249" s="226" t="e">
        <f>VLOOKUP(G249,'VDs DUELOS'!$D$2:$G$1571,4,0)-H249</f>
        <v>#N/A</v>
      </c>
    </row>
    <row r="250" spans="7:9" x14ac:dyDescent="0.25">
      <c r="G250">
        <v>2405</v>
      </c>
      <c r="H250" s="6">
        <v>0</v>
      </c>
      <c r="I250" s="226" t="e">
        <f>VLOOKUP(G250,'VDs DUELOS'!$D$2:$G$1571,4,0)-H250</f>
        <v>#N/A</v>
      </c>
    </row>
    <row r="251" spans="7:9" x14ac:dyDescent="0.25">
      <c r="G251">
        <v>2410</v>
      </c>
      <c r="H251" s="6">
        <v>-42.168693333333337</v>
      </c>
      <c r="I251" s="226" t="e">
        <f>VLOOKUP(G251,'VDs DUELOS'!$D$2:$G$1571,4,0)-H251</f>
        <v>#N/A</v>
      </c>
    </row>
    <row r="252" spans="7:9" x14ac:dyDescent="0.25">
      <c r="G252">
        <v>2417</v>
      </c>
      <c r="H252" s="6">
        <v>0</v>
      </c>
      <c r="I252" s="226" t="e">
        <f>VLOOKUP(G252,'VDs DUELOS'!$D$2:$G$1571,4,0)-H252</f>
        <v>#N/A</v>
      </c>
    </row>
    <row r="253" spans="7:9" x14ac:dyDescent="0.25">
      <c r="G253">
        <v>2420</v>
      </c>
      <c r="H253" s="6">
        <v>3746.5754357894739</v>
      </c>
      <c r="I253" s="226">
        <f>VLOOKUP(G253,'VDs DUELOS'!$D$2:$G$1571,4,0)-H253</f>
        <v>0</v>
      </c>
    </row>
    <row r="254" spans="7:9" x14ac:dyDescent="0.25">
      <c r="G254">
        <v>2421</v>
      </c>
      <c r="H254" s="6">
        <v>0</v>
      </c>
      <c r="I254" s="226" t="e">
        <f>VLOOKUP(G254,'VDs DUELOS'!$D$2:$G$1571,4,0)-H254</f>
        <v>#N/A</v>
      </c>
    </row>
    <row r="255" spans="7:9" x14ac:dyDescent="0.25">
      <c r="G255">
        <v>2434</v>
      </c>
      <c r="H255" s="6">
        <v>1988.2440609523812</v>
      </c>
      <c r="I255" s="226">
        <f>VLOOKUP(G255,'VDs DUELOS'!$D$2:$G$1571,4,0)-H255</f>
        <v>0</v>
      </c>
    </row>
    <row r="256" spans="7:9" x14ac:dyDescent="0.25">
      <c r="G256">
        <v>2441</v>
      </c>
      <c r="H256" s="6">
        <v>0</v>
      </c>
      <c r="I256" s="226" t="e">
        <f>VLOOKUP(G256,'VDs DUELOS'!$D$2:$G$1571,4,0)-H256</f>
        <v>#N/A</v>
      </c>
    </row>
    <row r="257" spans="7:9" x14ac:dyDescent="0.25">
      <c r="G257">
        <v>2447</v>
      </c>
      <c r="H257" s="6">
        <v>6018.2472479999997</v>
      </c>
      <c r="I257" s="226">
        <f>VLOOKUP(G257,'VDs DUELOS'!$D$2:$G$1571,4,0)-H257</f>
        <v>0</v>
      </c>
    </row>
    <row r="258" spans="7:9" x14ac:dyDescent="0.25">
      <c r="G258">
        <v>2452</v>
      </c>
      <c r="H258" s="6">
        <v>1951.3470780952384</v>
      </c>
      <c r="I258" s="226">
        <f>VLOOKUP(G258,'VDs DUELOS'!$D$2:$G$1571,4,0)-H258</f>
        <v>0</v>
      </c>
    </row>
    <row r="259" spans="7:9" x14ac:dyDescent="0.25">
      <c r="G259">
        <v>2453</v>
      </c>
      <c r="H259" s="6">
        <v>-91.155626666666677</v>
      </c>
      <c r="I259" s="226" t="e">
        <f>VLOOKUP(G259,'VDs DUELOS'!$D$2:$G$1571,4,0)-H259</f>
        <v>#N/A</v>
      </c>
    </row>
    <row r="260" spans="7:9" x14ac:dyDescent="0.25">
      <c r="G260">
        <v>2456</v>
      </c>
      <c r="H260" s="6">
        <v>1601.2817447619047</v>
      </c>
      <c r="I260" s="226">
        <f>VLOOKUP(G260,'VDs DUELOS'!$D$2:$G$1571,4,0)-H260</f>
        <v>0</v>
      </c>
    </row>
    <row r="261" spans="7:9" x14ac:dyDescent="0.25">
      <c r="G261">
        <v>2458</v>
      </c>
      <c r="H261" s="6">
        <v>2457.3340190476192</v>
      </c>
      <c r="I261" s="226">
        <f>VLOOKUP(G261,'VDs DUELOS'!$D$2:$G$1571,4,0)-H261</f>
        <v>0</v>
      </c>
    </row>
    <row r="262" spans="7:9" x14ac:dyDescent="0.25">
      <c r="G262">
        <v>2462</v>
      </c>
      <c r="H262" s="6">
        <v>2665.6647314285715</v>
      </c>
      <c r="I262" s="226">
        <f>VLOOKUP(G262,'VDs DUELOS'!$D$2:$G$1571,4,0)-H262</f>
        <v>0</v>
      </c>
    </row>
    <row r="263" spans="7:9" x14ac:dyDescent="0.25">
      <c r="G263">
        <v>2466</v>
      </c>
      <c r="H263" s="6">
        <v>3318.1675047619051</v>
      </c>
      <c r="I263" s="226">
        <f>VLOOKUP(G263,'VDs DUELOS'!$D$2:$G$1571,4,0)-H263</f>
        <v>0</v>
      </c>
    </row>
    <row r="264" spans="7:9" x14ac:dyDescent="0.25">
      <c r="G264">
        <v>2479</v>
      </c>
      <c r="H264" s="6">
        <v>4434.657056</v>
      </c>
      <c r="I264" s="226">
        <f>VLOOKUP(G264,'VDs DUELOS'!$D$2:$G$1571,4,0)-H264</f>
        <v>0</v>
      </c>
    </row>
    <row r="265" spans="7:9" x14ac:dyDescent="0.25">
      <c r="G265">
        <v>2488</v>
      </c>
      <c r="H265" s="6">
        <v>2089.6286639999998</v>
      </c>
      <c r="I265" s="226">
        <f>VLOOKUP(G265,'VDs DUELOS'!$D$2:$G$1571,4,0)-H265</f>
        <v>0</v>
      </c>
    </row>
    <row r="266" spans="7:9" x14ac:dyDescent="0.25">
      <c r="G266">
        <v>2498</v>
      </c>
      <c r="H266" s="6">
        <v>3225.7855619047623</v>
      </c>
      <c r="I266" s="226">
        <f>VLOOKUP(G266,'VDs DUELOS'!$D$2:$G$1571,4,0)-H266</f>
        <v>0</v>
      </c>
    </row>
    <row r="267" spans="7:9" x14ac:dyDescent="0.25">
      <c r="G267">
        <v>2503</v>
      </c>
      <c r="H267" s="6">
        <v>2563.3693638095242</v>
      </c>
      <c r="I267" s="226">
        <f>VLOOKUP(G267,'VDs DUELOS'!$D$2:$G$1571,4,0)-H267</f>
        <v>0</v>
      </c>
    </row>
    <row r="268" spans="7:9" x14ac:dyDescent="0.25">
      <c r="G268">
        <v>2506</v>
      </c>
      <c r="H268" s="6">
        <v>2500.8933866666671</v>
      </c>
      <c r="I268" s="226">
        <f>VLOOKUP(G268,'VDs DUELOS'!$D$2:$G$1571,4,0)-H268</f>
        <v>0</v>
      </c>
    </row>
    <row r="269" spans="7:9" x14ac:dyDescent="0.25">
      <c r="G269">
        <v>2511</v>
      </c>
      <c r="H269" s="6">
        <v>5492.3350552380953</v>
      </c>
      <c r="I269" s="226">
        <f>VLOOKUP(G269,'VDs DUELOS'!$D$2:$G$1571,4,0)-H269</f>
        <v>0</v>
      </c>
    </row>
    <row r="270" spans="7:9" x14ac:dyDescent="0.25">
      <c r="G270">
        <v>2512</v>
      </c>
      <c r="H270" s="6">
        <v>4518.4923580952382</v>
      </c>
      <c r="I270" s="226">
        <f>VLOOKUP(G270,'VDs DUELOS'!$D$2:$G$1571,4,0)-H270</f>
        <v>0</v>
      </c>
    </row>
    <row r="271" spans="7:9" x14ac:dyDescent="0.25">
      <c r="G271">
        <v>2515</v>
      </c>
      <c r="H271" s="6">
        <v>3209.9028038095239</v>
      </c>
      <c r="I271" s="226">
        <f>VLOOKUP(G271,'VDs DUELOS'!$D$2:$G$1571,4,0)-H271</f>
        <v>0</v>
      </c>
    </row>
    <row r="272" spans="7:9" x14ac:dyDescent="0.25">
      <c r="G272">
        <v>2519</v>
      </c>
      <c r="H272" s="6">
        <v>320.64404000000007</v>
      </c>
      <c r="I272" s="226" t="e">
        <f>VLOOKUP(G272,'VDs DUELOS'!$D$2:$G$1571,4,0)-H272</f>
        <v>#N/A</v>
      </c>
    </row>
    <row r="273" spans="7:9" x14ac:dyDescent="0.25">
      <c r="G273">
        <v>2520</v>
      </c>
      <c r="H273" s="6">
        <v>2286.9747555555559</v>
      </c>
      <c r="I273" s="226">
        <f>VLOOKUP(G273,'VDs DUELOS'!$D$2:$G$1571,4,0)-H273</f>
        <v>0</v>
      </c>
    </row>
    <row r="274" spans="7:9" x14ac:dyDescent="0.25">
      <c r="G274">
        <v>2527</v>
      </c>
      <c r="H274" s="6">
        <v>0</v>
      </c>
      <c r="I274" s="226" t="e">
        <f>VLOOKUP(G274,'VDs DUELOS'!$D$2:$G$1571,4,0)-H274</f>
        <v>#N/A</v>
      </c>
    </row>
    <row r="275" spans="7:9" x14ac:dyDescent="0.25">
      <c r="G275">
        <v>2565</v>
      </c>
      <c r="H275" s="6">
        <v>0</v>
      </c>
      <c r="I275" s="226" t="e">
        <f>VLOOKUP(G275,'VDs DUELOS'!$D$2:$G$1571,4,0)-H275</f>
        <v>#N/A</v>
      </c>
    </row>
    <row r="276" spans="7:9" x14ac:dyDescent="0.25">
      <c r="G276">
        <v>2576</v>
      </c>
      <c r="H276" s="6">
        <v>9939.6475504761911</v>
      </c>
      <c r="I276" s="226">
        <f>VLOOKUP(G276,'VDs DUELOS'!$D$2:$G$1571,4,0)-H276</f>
        <v>0</v>
      </c>
    </row>
    <row r="277" spans="7:9" x14ac:dyDescent="0.25">
      <c r="G277">
        <v>2579</v>
      </c>
      <c r="H277" s="6">
        <v>4034.3313600000001</v>
      </c>
      <c r="I277" s="226">
        <f>VLOOKUP(G277,'VDs DUELOS'!$D$2:$G$1571,4,0)-H277</f>
        <v>0</v>
      </c>
    </row>
    <row r="278" spans="7:9" x14ac:dyDescent="0.25">
      <c r="G278">
        <v>2580</v>
      </c>
      <c r="H278" s="6">
        <v>2101.0127520000001</v>
      </c>
      <c r="I278" s="226">
        <f>VLOOKUP(G278,'VDs DUELOS'!$D$2:$G$1571,4,0)-H278</f>
        <v>0</v>
      </c>
    </row>
    <row r="279" spans="7:9" x14ac:dyDescent="0.25">
      <c r="G279">
        <v>2589</v>
      </c>
      <c r="H279" s="6">
        <v>2762.3581638095243</v>
      </c>
      <c r="I279" s="226">
        <f>VLOOKUP(G279,'VDs DUELOS'!$D$2:$G$1571,4,0)-H279</f>
        <v>0</v>
      </c>
    </row>
    <row r="280" spans="7:9" x14ac:dyDescent="0.25">
      <c r="G280">
        <v>2591</v>
      </c>
      <c r="H280" s="6">
        <v>2656.9108723809522</v>
      </c>
      <c r="I280" s="226">
        <f>VLOOKUP(G280,'VDs DUELOS'!$D$2:$G$1571,4,0)-H280</f>
        <v>0</v>
      </c>
    </row>
    <row r="281" spans="7:9" x14ac:dyDescent="0.25">
      <c r="G281">
        <v>2614</v>
      </c>
      <c r="H281" s="6">
        <v>3078.4788114285711</v>
      </c>
      <c r="I281" s="226">
        <f>VLOOKUP(G281,'VDs DUELOS'!$D$2:$G$1571,4,0)-H281</f>
        <v>0</v>
      </c>
    </row>
    <row r="282" spans="7:9" x14ac:dyDescent="0.25">
      <c r="G282">
        <v>2616</v>
      </c>
      <c r="H282" s="6">
        <v>4180.6719542857145</v>
      </c>
      <c r="I282" s="226">
        <f>VLOOKUP(G282,'VDs DUELOS'!$D$2:$G$1571,4,0)-H282</f>
        <v>0</v>
      </c>
    </row>
    <row r="283" spans="7:9" x14ac:dyDescent="0.25">
      <c r="G283">
        <v>2617</v>
      </c>
      <c r="H283" s="6">
        <v>3845.3654323809528</v>
      </c>
      <c r="I283" s="226">
        <f>VLOOKUP(G283,'VDs DUELOS'!$D$2:$G$1571,4,0)-H283</f>
        <v>0</v>
      </c>
    </row>
    <row r="284" spans="7:9" x14ac:dyDescent="0.25">
      <c r="G284">
        <v>2621</v>
      </c>
      <c r="H284" s="6">
        <v>2817.3190095238097</v>
      </c>
      <c r="I284" s="226">
        <f>VLOOKUP(G284,'VDs DUELOS'!$D$2:$G$1571,4,0)-H284</f>
        <v>0</v>
      </c>
    </row>
    <row r="285" spans="7:9" x14ac:dyDescent="0.25">
      <c r="G285">
        <v>2629</v>
      </c>
      <c r="H285" s="6">
        <v>2327.14516</v>
      </c>
      <c r="I285" s="226">
        <f>VLOOKUP(G285,'VDs DUELOS'!$D$2:$G$1571,4,0)-H285</f>
        <v>0</v>
      </c>
    </row>
    <row r="286" spans="7:9" x14ac:dyDescent="0.25">
      <c r="G286">
        <v>2647</v>
      </c>
      <c r="H286" s="6">
        <v>0</v>
      </c>
      <c r="I286" s="226">
        <f>VLOOKUP(G286,'VDs DUELOS'!$D$2:$G$1571,4,0)-H286</f>
        <v>0</v>
      </c>
    </row>
    <row r="287" spans="7:9" x14ac:dyDescent="0.25">
      <c r="G287">
        <v>2661</v>
      </c>
      <c r="H287" s="6">
        <v>1916.1280673684212</v>
      </c>
      <c r="I287" s="226">
        <f>VLOOKUP(G287,'VDs DUELOS'!$D$2:$G$1571,4,0)-H287</f>
        <v>0</v>
      </c>
    </row>
    <row r="288" spans="7:9" x14ac:dyDescent="0.25">
      <c r="G288">
        <v>2670</v>
      </c>
      <c r="H288" s="6">
        <v>2514.0370285714289</v>
      </c>
      <c r="I288" s="226">
        <f>VLOOKUP(G288,'VDs DUELOS'!$D$2:$G$1571,4,0)-H288</f>
        <v>0</v>
      </c>
    </row>
    <row r="289" spans="7:9" x14ac:dyDescent="0.25">
      <c r="G289">
        <v>2677</v>
      </c>
      <c r="H289" s="6">
        <v>4995.8259120000002</v>
      </c>
      <c r="I289" s="226">
        <f>VLOOKUP(G289,'VDs DUELOS'!$D$2:$G$1571,4,0)-H289</f>
        <v>0</v>
      </c>
    </row>
    <row r="290" spans="7:9" x14ac:dyDescent="0.25">
      <c r="G290">
        <v>2678</v>
      </c>
      <c r="H290" s="6">
        <v>2408.2929752380956</v>
      </c>
      <c r="I290" s="226">
        <f>VLOOKUP(G290,'VDs DUELOS'!$D$2:$G$1571,4,0)-H290</f>
        <v>0</v>
      </c>
    </row>
    <row r="291" spans="7:9" x14ac:dyDescent="0.25">
      <c r="G291">
        <v>2685</v>
      </c>
      <c r="H291" s="6">
        <v>0</v>
      </c>
      <c r="I291" s="226" t="e">
        <f>VLOOKUP(G291,'VDs DUELOS'!$D$2:$G$1571,4,0)-H291</f>
        <v>#N/A</v>
      </c>
    </row>
    <row r="292" spans="7:9" x14ac:dyDescent="0.25">
      <c r="G292">
        <v>2703</v>
      </c>
      <c r="H292" s="6">
        <v>1741.6981257142857</v>
      </c>
      <c r="I292" s="226">
        <f>VLOOKUP(G292,'VDs DUELOS'!$D$2:$G$1571,4,0)-H292</f>
        <v>0</v>
      </c>
    </row>
    <row r="293" spans="7:9" x14ac:dyDescent="0.25">
      <c r="G293">
        <v>2721</v>
      </c>
      <c r="H293" s="6">
        <v>1696.4435279999998</v>
      </c>
      <c r="I293" s="226">
        <f>VLOOKUP(G293,'VDs DUELOS'!$D$2:$G$1571,4,0)-H293</f>
        <v>0</v>
      </c>
    </row>
    <row r="294" spans="7:9" x14ac:dyDescent="0.25">
      <c r="G294">
        <v>2724</v>
      </c>
      <c r="H294" s="6">
        <v>2180.7763885714285</v>
      </c>
      <c r="I294" s="226">
        <f>VLOOKUP(G294,'VDs DUELOS'!$D$2:$G$1571,4,0)-H294</f>
        <v>0</v>
      </c>
    </row>
    <row r="295" spans="7:9" x14ac:dyDescent="0.25">
      <c r="G295">
        <v>2745</v>
      </c>
      <c r="H295" s="6">
        <v>3581.9454095238093</v>
      </c>
      <c r="I295" s="226">
        <f>VLOOKUP(G295,'VDs DUELOS'!$D$2:$G$1571,4,0)-H295</f>
        <v>0</v>
      </c>
    </row>
    <row r="296" spans="7:9" x14ac:dyDescent="0.25">
      <c r="G296">
        <v>2753</v>
      </c>
      <c r="H296" s="6">
        <v>3000.0179520000002</v>
      </c>
      <c r="I296" s="226">
        <f>VLOOKUP(G296,'VDs DUELOS'!$D$2:$G$1571,4,0)-H296</f>
        <v>0</v>
      </c>
    </row>
    <row r="297" spans="7:9" x14ac:dyDescent="0.25">
      <c r="G297">
        <v>2766</v>
      </c>
      <c r="H297" s="6">
        <v>1707.3656914285716</v>
      </c>
      <c r="I297" s="226">
        <f>VLOOKUP(G297,'VDs DUELOS'!$D$2:$G$1571,4,0)-H297</f>
        <v>0</v>
      </c>
    </row>
    <row r="298" spans="7:9" x14ac:dyDescent="0.25">
      <c r="G298">
        <v>2771</v>
      </c>
      <c r="H298" s="6">
        <v>1840.5435047619048</v>
      </c>
      <c r="I298" s="226">
        <f>VLOOKUP(G298,'VDs DUELOS'!$D$2:$G$1571,4,0)-H298</f>
        <v>0</v>
      </c>
    </row>
    <row r="299" spans="7:9" x14ac:dyDescent="0.25">
      <c r="G299">
        <v>2772</v>
      </c>
      <c r="H299" s="6">
        <v>4414.9211580952388</v>
      </c>
      <c r="I299" s="226">
        <f>VLOOKUP(G299,'VDs DUELOS'!$D$2:$G$1571,4,0)-H299</f>
        <v>0</v>
      </c>
    </row>
    <row r="300" spans="7:9" x14ac:dyDescent="0.25">
      <c r="G300">
        <v>2780</v>
      </c>
      <c r="H300" s="6">
        <v>1705.7457752380953</v>
      </c>
      <c r="I300" s="226">
        <f>VLOOKUP(G300,'VDs DUELOS'!$D$2:$G$1571,4,0)-H300</f>
        <v>0</v>
      </c>
    </row>
    <row r="301" spans="7:9" x14ac:dyDescent="0.25">
      <c r="G301">
        <v>2781</v>
      </c>
      <c r="H301" s="6">
        <v>4142.1183390476199</v>
      </c>
      <c r="I301" s="226">
        <f>VLOOKUP(G301,'VDs DUELOS'!$D$2:$G$1571,4,0)-H301</f>
        <v>0</v>
      </c>
    </row>
    <row r="302" spans="7:9" x14ac:dyDescent="0.25">
      <c r="G302">
        <v>2803</v>
      </c>
      <c r="H302" s="6">
        <v>3341.2413561904768</v>
      </c>
      <c r="I302" s="226">
        <f>VLOOKUP(G302,'VDs DUELOS'!$D$2:$G$1571,4,0)-H302</f>
        <v>0</v>
      </c>
    </row>
    <row r="303" spans="7:9" x14ac:dyDescent="0.25">
      <c r="G303">
        <v>2804</v>
      </c>
      <c r="H303" s="6">
        <v>1664.7456761904764</v>
      </c>
      <c r="I303" s="226">
        <f>VLOOKUP(G303,'VDs DUELOS'!$D$2:$G$1571,4,0)-H303</f>
        <v>0</v>
      </c>
    </row>
    <row r="304" spans="7:9" x14ac:dyDescent="0.25">
      <c r="G304">
        <v>2812</v>
      </c>
      <c r="H304" s="6">
        <v>2234.8170819047623</v>
      </c>
      <c r="I304" s="226">
        <f>VLOOKUP(G304,'VDs DUELOS'!$D$2:$G$1571,4,0)-H304</f>
        <v>0</v>
      </c>
    </row>
    <row r="305" spans="7:9" x14ac:dyDescent="0.25">
      <c r="G305">
        <v>2815</v>
      </c>
      <c r="H305" s="6">
        <v>2998.9006399999998</v>
      </c>
      <c r="I305" s="226">
        <f>VLOOKUP(G305,'VDs DUELOS'!$D$2:$G$1571,4,0)-H305</f>
        <v>0</v>
      </c>
    </row>
    <row r="306" spans="7:9" x14ac:dyDescent="0.25">
      <c r="G306">
        <v>2859</v>
      </c>
      <c r="H306" s="6">
        <v>2438.0825520000003</v>
      </c>
      <c r="I306" s="226">
        <f>VLOOKUP(G306,'VDs DUELOS'!$D$2:$G$1571,4,0)-H306</f>
        <v>0</v>
      </c>
    </row>
    <row r="307" spans="7:9" x14ac:dyDescent="0.25">
      <c r="G307">
        <v>2874</v>
      </c>
      <c r="H307" s="6">
        <v>1005.2656084210527</v>
      </c>
      <c r="I307" s="226">
        <f>VLOOKUP(G307,'VDs DUELOS'!$D$2:$G$1571,4,0)-H307</f>
        <v>0</v>
      </c>
    </row>
    <row r="308" spans="7:9" x14ac:dyDescent="0.25">
      <c r="G308">
        <v>2883</v>
      </c>
      <c r="H308" s="6">
        <v>1929.3407466666667</v>
      </c>
      <c r="I308" s="226">
        <f>VLOOKUP(G308,'VDs DUELOS'!$D$2:$G$1571,4,0)-H308</f>
        <v>0</v>
      </c>
    </row>
    <row r="309" spans="7:9" x14ac:dyDescent="0.25">
      <c r="G309">
        <v>2889</v>
      </c>
      <c r="H309" s="6">
        <v>0</v>
      </c>
      <c r="I309" s="226" t="e">
        <f>VLOOKUP(G309,'VDs DUELOS'!$D$2:$G$1571,4,0)-H309</f>
        <v>#N/A</v>
      </c>
    </row>
    <row r="310" spans="7:9" x14ac:dyDescent="0.25">
      <c r="G310">
        <v>2891</v>
      </c>
      <c r="H310" s="6">
        <v>4862.0423847619049</v>
      </c>
      <c r="I310" s="226">
        <f>VLOOKUP(G310,'VDs DUELOS'!$D$2:$G$1571,4,0)-H310</f>
        <v>0</v>
      </c>
    </row>
    <row r="311" spans="7:9" x14ac:dyDescent="0.25">
      <c r="G311">
        <v>2949</v>
      </c>
      <c r="H311" s="6">
        <v>1779.6242000000002</v>
      </c>
      <c r="I311" s="226">
        <f>VLOOKUP(G311,'VDs DUELOS'!$D$2:$G$1571,4,0)-H311</f>
        <v>0</v>
      </c>
    </row>
    <row r="312" spans="7:9" x14ac:dyDescent="0.25">
      <c r="G312">
        <v>2951</v>
      </c>
      <c r="H312" s="6">
        <v>3352.2329523809526</v>
      </c>
      <c r="I312" s="226">
        <f>VLOOKUP(G312,'VDs DUELOS'!$D$2:$G$1571,4,0)-H312</f>
        <v>0</v>
      </c>
    </row>
    <row r="313" spans="7:9" x14ac:dyDescent="0.25">
      <c r="G313">
        <v>2971</v>
      </c>
      <c r="H313" s="6">
        <v>1826.1914666666669</v>
      </c>
      <c r="I313" s="226">
        <f>VLOOKUP(G313,'VDs DUELOS'!$D$2:$G$1571,4,0)-H313</f>
        <v>0</v>
      </c>
    </row>
    <row r="314" spans="7:9" x14ac:dyDescent="0.25">
      <c r="G314">
        <v>2986</v>
      </c>
      <c r="H314" s="6">
        <v>2129.2387352380952</v>
      </c>
      <c r="I314" s="226">
        <f>VLOOKUP(G314,'VDs DUELOS'!$D$2:$G$1571,4,0)-H314</f>
        <v>0</v>
      </c>
    </row>
    <row r="315" spans="7:9" x14ac:dyDescent="0.25">
      <c r="G315">
        <v>2998</v>
      </c>
      <c r="H315" s="6">
        <v>2115.8236723809523</v>
      </c>
      <c r="I315" s="226" t="e">
        <f>VLOOKUP(G315,'VDs DUELOS'!$D$2:$G$1571,4,0)-H315</f>
        <v>#N/A</v>
      </c>
    </row>
    <row r="316" spans="7:9" x14ac:dyDescent="0.25">
      <c r="G316">
        <v>3057</v>
      </c>
      <c r="H316" s="6">
        <v>2516.1004800000005</v>
      </c>
      <c r="I316" s="226">
        <f>VLOOKUP(G316,'VDs DUELOS'!$D$2:$G$1571,4,0)-H316</f>
        <v>0</v>
      </c>
    </row>
    <row r="317" spans="7:9" x14ac:dyDescent="0.25">
      <c r="G317">
        <v>3058</v>
      </c>
      <c r="H317" s="6">
        <v>3135.5154057142859</v>
      </c>
      <c r="I317" s="226">
        <f>VLOOKUP(G317,'VDs DUELOS'!$D$2:$G$1571,4,0)-H317</f>
        <v>0</v>
      </c>
    </row>
    <row r="318" spans="7:9" x14ac:dyDescent="0.25">
      <c r="G318">
        <v>3074</v>
      </c>
      <c r="H318" s="6">
        <v>2994.2711359999998</v>
      </c>
      <c r="I318" s="226">
        <f>VLOOKUP(G318,'VDs DUELOS'!$D$2:$G$1571,4,0)-H318</f>
        <v>0</v>
      </c>
    </row>
    <row r="319" spans="7:9" x14ac:dyDescent="0.25">
      <c r="G319">
        <v>3110</v>
      </c>
      <c r="H319" s="6">
        <v>4865.9672152380954</v>
      </c>
      <c r="I319" s="226">
        <f>VLOOKUP(G319,'VDs DUELOS'!$D$2:$G$1571,4,0)-H319</f>
        <v>0</v>
      </c>
    </row>
    <row r="320" spans="7:9" x14ac:dyDescent="0.25">
      <c r="G320">
        <v>3130</v>
      </c>
      <c r="H320" s="6">
        <v>2396.7834438095238</v>
      </c>
      <c r="I320" s="226">
        <f>VLOOKUP(G320,'VDs DUELOS'!$D$2:$G$1571,4,0)-H320</f>
        <v>0</v>
      </c>
    </row>
    <row r="321" spans="7:9" x14ac:dyDescent="0.25">
      <c r="G321">
        <v>3159</v>
      </c>
      <c r="H321" s="6">
        <v>1398.1105752380954</v>
      </c>
      <c r="I321" s="226">
        <f>VLOOKUP(G321,'VDs DUELOS'!$D$2:$G$1571,4,0)-H321</f>
        <v>0</v>
      </c>
    </row>
    <row r="322" spans="7:9" x14ac:dyDescent="0.25">
      <c r="G322">
        <v>3166</v>
      </c>
      <c r="H322" s="6">
        <v>0</v>
      </c>
      <c r="I322" s="226" t="e">
        <f>VLOOKUP(G322,'VDs DUELOS'!$D$2:$G$1571,4,0)-H322</f>
        <v>#N/A</v>
      </c>
    </row>
    <row r="323" spans="7:9" x14ac:dyDescent="0.25">
      <c r="G323">
        <v>3169</v>
      </c>
      <c r="H323" s="6">
        <v>1827.2293942857145</v>
      </c>
      <c r="I323" s="226">
        <f>VLOOKUP(G323,'VDs DUELOS'!$D$2:$G$1571,4,0)-H323</f>
        <v>0</v>
      </c>
    </row>
    <row r="324" spans="7:9" x14ac:dyDescent="0.25">
      <c r="G324">
        <v>3184</v>
      </c>
      <c r="H324" s="6">
        <v>2989.9173866666665</v>
      </c>
      <c r="I324" s="226">
        <f>VLOOKUP(G324,'VDs DUELOS'!$D$2:$G$1571,4,0)-H324</f>
        <v>0</v>
      </c>
    </row>
    <row r="325" spans="7:9" x14ac:dyDescent="0.25">
      <c r="G325">
        <v>3198</v>
      </c>
      <c r="H325" s="6">
        <v>1727.1737768421056</v>
      </c>
      <c r="I325" s="226">
        <f>VLOOKUP(G325,'VDs DUELOS'!$D$2:$G$1571,4,0)-H325</f>
        <v>0</v>
      </c>
    </row>
    <row r="326" spans="7:9" x14ac:dyDescent="0.25">
      <c r="G326">
        <v>3224</v>
      </c>
      <c r="H326" s="6">
        <v>1588.9055847619047</v>
      </c>
      <c r="I326" s="226">
        <f>VLOOKUP(G326,'VDs DUELOS'!$D$2:$G$1571,4,0)-H326</f>
        <v>0</v>
      </c>
    </row>
    <row r="327" spans="7:9" x14ac:dyDescent="0.25">
      <c r="G327">
        <v>3235</v>
      </c>
      <c r="H327" s="6">
        <v>1694.1931428571429</v>
      </c>
      <c r="I327" s="226">
        <f>VLOOKUP(G327,'VDs DUELOS'!$D$2:$G$1571,4,0)-H327</f>
        <v>0</v>
      </c>
    </row>
    <row r="328" spans="7:9" x14ac:dyDescent="0.25">
      <c r="G328">
        <v>3236</v>
      </c>
      <c r="H328" s="6">
        <v>1306.8303466666669</v>
      </c>
      <c r="I328" s="226">
        <f>VLOOKUP(G328,'VDs DUELOS'!$D$2:$G$1571,4,0)-H328</f>
        <v>0</v>
      </c>
    </row>
    <row r="329" spans="7:9" x14ac:dyDescent="0.25">
      <c r="G329">
        <v>3256</v>
      </c>
      <c r="H329" s="6">
        <v>2035.8912152380954</v>
      </c>
      <c r="I329" s="226">
        <f>VLOOKUP(G329,'VDs DUELOS'!$D$2:$G$1571,4,0)-H329</f>
        <v>0</v>
      </c>
    </row>
    <row r="330" spans="7:9" x14ac:dyDescent="0.25">
      <c r="G330">
        <v>3261</v>
      </c>
      <c r="H330" s="6">
        <v>1817.8218209523811</v>
      </c>
      <c r="I330" s="226">
        <f>VLOOKUP(G330,'VDs DUELOS'!$D$2:$G$1571,4,0)-H330</f>
        <v>0</v>
      </c>
    </row>
    <row r="331" spans="7:9" x14ac:dyDescent="0.25">
      <c r="G331">
        <v>3286</v>
      </c>
      <c r="H331" s="6">
        <v>3126.3796495238098</v>
      </c>
      <c r="I331" s="226">
        <f>VLOOKUP(G331,'VDs DUELOS'!$D$2:$G$1571,4,0)-H331</f>
        <v>0</v>
      </c>
    </row>
    <row r="332" spans="7:9" x14ac:dyDescent="0.25">
      <c r="G332">
        <v>3287</v>
      </c>
      <c r="H332" s="6">
        <v>2836.9177199999999</v>
      </c>
      <c r="I332" s="226">
        <f>VLOOKUP(G332,'VDs DUELOS'!$D$2:$G$1571,4,0)-H332</f>
        <v>0</v>
      </c>
    </row>
    <row r="333" spans="7:9" x14ac:dyDescent="0.25">
      <c r="G333">
        <v>3290</v>
      </c>
      <c r="H333" s="6">
        <v>2341.06220952381</v>
      </c>
      <c r="I333" s="226">
        <f>VLOOKUP(G333,'VDs DUELOS'!$D$2:$G$1571,4,0)-H333</f>
        <v>0</v>
      </c>
    </row>
    <row r="334" spans="7:9" x14ac:dyDescent="0.25">
      <c r="G334">
        <v>3322</v>
      </c>
      <c r="H334" s="6">
        <v>2022.6398560000002</v>
      </c>
      <c r="I334" s="226">
        <f>VLOOKUP(G334,'VDs DUELOS'!$D$2:$G$1571,4,0)-H334</f>
        <v>0</v>
      </c>
    </row>
    <row r="335" spans="7:9" x14ac:dyDescent="0.25">
      <c r="G335">
        <v>3329</v>
      </c>
      <c r="H335" s="6">
        <v>0</v>
      </c>
      <c r="I335" s="226" t="e">
        <f>VLOOKUP(G335,'VDs DUELOS'!$D$2:$G$1571,4,0)-H335</f>
        <v>#N/A</v>
      </c>
    </row>
    <row r="336" spans="7:9" x14ac:dyDescent="0.25">
      <c r="G336">
        <v>3340</v>
      </c>
      <c r="H336" s="6">
        <v>5559.5135280000004</v>
      </c>
      <c r="I336" s="226">
        <f>VLOOKUP(G336,'VDs DUELOS'!$D$2:$G$1571,4,0)-H336</f>
        <v>0</v>
      </c>
    </row>
    <row r="337" spans="7:9" x14ac:dyDescent="0.25">
      <c r="G337">
        <v>3350</v>
      </c>
      <c r="H337" s="6">
        <v>5295.4760304761912</v>
      </c>
      <c r="I337" s="226">
        <f>VLOOKUP(G337,'VDs DUELOS'!$D$2:$G$1571,4,0)-H337</f>
        <v>0</v>
      </c>
    </row>
    <row r="338" spans="7:9" x14ac:dyDescent="0.25">
      <c r="G338">
        <v>3372</v>
      </c>
      <c r="H338" s="6">
        <v>4496.2739733333337</v>
      </c>
      <c r="I338" s="226">
        <f>VLOOKUP(G338,'VDs DUELOS'!$D$2:$G$1571,4,0)-H338</f>
        <v>0</v>
      </c>
    </row>
    <row r="339" spans="7:9" x14ac:dyDescent="0.25">
      <c r="G339">
        <v>3382</v>
      </c>
      <c r="H339" s="6">
        <v>2133.2156884210526</v>
      </c>
      <c r="I339" s="226">
        <f>VLOOKUP(G339,'VDs DUELOS'!$D$2:$G$1571,4,0)-H339</f>
        <v>0</v>
      </c>
    </row>
    <row r="340" spans="7:9" x14ac:dyDescent="0.25">
      <c r="G340">
        <v>3409</v>
      </c>
      <c r="H340" s="6">
        <v>2918.2117409523812</v>
      </c>
      <c r="I340" s="226">
        <f>VLOOKUP(G340,'VDs DUELOS'!$D$2:$G$1571,4,0)-H340</f>
        <v>0</v>
      </c>
    </row>
    <row r="341" spans="7:9" x14ac:dyDescent="0.25">
      <c r="G341">
        <v>3433</v>
      </c>
      <c r="H341" s="6">
        <v>1999.6545142857144</v>
      </c>
      <c r="I341" s="226">
        <f>VLOOKUP(G341,'VDs DUELOS'!$D$2:$G$1571,4,0)-H341</f>
        <v>0</v>
      </c>
    </row>
    <row r="342" spans="7:9" x14ac:dyDescent="0.25">
      <c r="G342">
        <v>3442</v>
      </c>
      <c r="H342" s="6">
        <v>3097.4702320000001</v>
      </c>
      <c r="I342" s="226">
        <f>VLOOKUP(G342,'VDs DUELOS'!$D$2:$G$1571,4,0)-H342</f>
        <v>0</v>
      </c>
    </row>
    <row r="343" spans="7:9" x14ac:dyDescent="0.25">
      <c r="G343">
        <v>3447</v>
      </c>
      <c r="H343" s="6">
        <v>-232.84550857142858</v>
      </c>
      <c r="I343" s="226" t="e">
        <f>VLOOKUP(G343,'VDs DUELOS'!$D$2:$G$1571,4,0)-H343</f>
        <v>#N/A</v>
      </c>
    </row>
    <row r="344" spans="7:9" x14ac:dyDescent="0.25">
      <c r="G344">
        <v>3451</v>
      </c>
      <c r="H344" s="6">
        <v>4423.8235352380962</v>
      </c>
      <c r="I344" s="226">
        <f>VLOOKUP(G344,'VDs DUELOS'!$D$2:$G$1571,4,0)-H344</f>
        <v>0</v>
      </c>
    </row>
    <row r="345" spans="7:9" x14ac:dyDescent="0.25">
      <c r="G345">
        <v>3470</v>
      </c>
      <c r="H345" s="6">
        <v>2773.3298479999999</v>
      </c>
      <c r="I345" s="226">
        <f>VLOOKUP(G345,'VDs DUELOS'!$D$2:$G$1571,4,0)-H345</f>
        <v>0</v>
      </c>
    </row>
    <row r="346" spans="7:9" x14ac:dyDescent="0.25">
      <c r="G346">
        <v>3566</v>
      </c>
      <c r="H346" s="6">
        <v>2901.3078171428569</v>
      </c>
      <c r="I346" s="226">
        <f>VLOOKUP(G346,'VDs DUELOS'!$D$2:$G$1571,4,0)-H346</f>
        <v>0</v>
      </c>
    </row>
    <row r="347" spans="7:9" x14ac:dyDescent="0.25">
      <c r="G347">
        <v>3589</v>
      </c>
      <c r="H347" s="6">
        <v>1927.4294560000003</v>
      </c>
      <c r="I347" s="226">
        <f>VLOOKUP(G347,'VDs DUELOS'!$D$2:$G$1571,4,0)-H347</f>
        <v>0</v>
      </c>
    </row>
    <row r="348" spans="7:9" x14ac:dyDescent="0.25">
      <c r="G348">
        <v>3613</v>
      </c>
      <c r="H348" s="6">
        <v>2505.2046247619051</v>
      </c>
      <c r="I348" s="226">
        <f>VLOOKUP(G348,'VDs DUELOS'!$D$2:$G$1571,4,0)-H348</f>
        <v>0</v>
      </c>
    </row>
    <row r="349" spans="7:9" x14ac:dyDescent="0.25">
      <c r="G349">
        <v>3619</v>
      </c>
      <c r="H349" s="6">
        <v>1696.7263759999998</v>
      </c>
      <c r="I349" s="226">
        <f>VLOOKUP(G349,'VDs DUELOS'!$D$2:$G$1571,4,0)-H349</f>
        <v>0</v>
      </c>
    </row>
    <row r="350" spans="7:9" x14ac:dyDescent="0.25">
      <c r="G350">
        <v>3620</v>
      </c>
      <c r="H350" s="6">
        <v>2049.4666133333335</v>
      </c>
      <c r="I350" s="226">
        <f>VLOOKUP(G350,'VDs DUELOS'!$D$2:$G$1571,4,0)-H350</f>
        <v>0</v>
      </c>
    </row>
    <row r="351" spans="7:9" x14ac:dyDescent="0.25">
      <c r="G351">
        <v>3626</v>
      </c>
      <c r="H351" s="6">
        <v>2816.0245333333332</v>
      </c>
      <c r="I351" s="226">
        <f>VLOOKUP(G351,'VDs DUELOS'!$D$2:$G$1571,4,0)-H351</f>
        <v>0</v>
      </c>
    </row>
    <row r="352" spans="7:9" x14ac:dyDescent="0.25">
      <c r="G352">
        <v>3642</v>
      </c>
      <c r="H352" s="6">
        <v>2543.7314742857143</v>
      </c>
      <c r="I352" s="226">
        <f>VLOOKUP(G352,'VDs DUELOS'!$D$2:$G$1571,4,0)-H352</f>
        <v>0</v>
      </c>
    </row>
    <row r="353" spans="7:9" x14ac:dyDescent="0.25">
      <c r="G353">
        <v>3643</v>
      </c>
      <c r="H353" s="6">
        <v>3164.3684038095239</v>
      </c>
      <c r="I353" s="226">
        <f>VLOOKUP(G353,'VDs DUELOS'!$D$2:$G$1571,4,0)-H353</f>
        <v>0</v>
      </c>
    </row>
    <row r="354" spans="7:9" x14ac:dyDescent="0.25">
      <c r="G354">
        <v>3644</v>
      </c>
      <c r="H354" s="6">
        <v>5979.1360990476205</v>
      </c>
      <c r="I354" s="226">
        <f>VLOOKUP(G354,'VDs DUELOS'!$D$2:$G$1571,4,0)-H354</f>
        <v>0</v>
      </c>
    </row>
    <row r="355" spans="7:9" x14ac:dyDescent="0.25">
      <c r="G355">
        <v>3650</v>
      </c>
      <c r="H355" s="6">
        <v>3360.8736990476191</v>
      </c>
      <c r="I355" s="226">
        <f>VLOOKUP(G355,'VDs DUELOS'!$D$2:$G$1571,4,0)-H355</f>
        <v>0</v>
      </c>
    </row>
    <row r="356" spans="7:9" x14ac:dyDescent="0.25">
      <c r="G356">
        <v>3653</v>
      </c>
      <c r="H356" s="6">
        <v>1443.3396320000002</v>
      </c>
      <c r="I356" s="226">
        <f>VLOOKUP(G356,'VDs DUELOS'!$D$2:$G$1571,4,0)-H356</f>
        <v>0</v>
      </c>
    </row>
    <row r="357" spans="7:9" x14ac:dyDescent="0.25">
      <c r="G357">
        <v>3655</v>
      </c>
      <c r="H357" s="6">
        <v>1381.362384</v>
      </c>
      <c r="I357" s="226">
        <f>VLOOKUP(G357,'VDs DUELOS'!$D$2:$G$1571,4,0)-H357</f>
        <v>0</v>
      </c>
    </row>
    <row r="358" spans="7:9" x14ac:dyDescent="0.25">
      <c r="G358">
        <v>3670</v>
      </c>
      <c r="H358" s="6">
        <v>3072.5531276190477</v>
      </c>
      <c r="I358" s="226">
        <f>VLOOKUP(G358,'VDs DUELOS'!$D$2:$G$1571,4,0)-H358</f>
        <v>0</v>
      </c>
    </row>
    <row r="359" spans="7:9" x14ac:dyDescent="0.25">
      <c r="G359">
        <v>3698</v>
      </c>
      <c r="H359" s="6">
        <v>2102.9433760000002</v>
      </c>
      <c r="I359" s="226">
        <f>VLOOKUP(G359,'VDs DUELOS'!$D$2:$G$1571,4,0)-H359</f>
        <v>0</v>
      </c>
    </row>
    <row r="360" spans="7:9" x14ac:dyDescent="0.25">
      <c r="G360">
        <v>3700</v>
      </c>
      <c r="H360" s="6">
        <v>3221.3722590476191</v>
      </c>
      <c r="I360" s="226">
        <f>VLOOKUP(G360,'VDs DUELOS'!$D$2:$G$1571,4,0)-H360</f>
        <v>0</v>
      </c>
    </row>
    <row r="361" spans="7:9" x14ac:dyDescent="0.25">
      <c r="G361">
        <v>3751</v>
      </c>
      <c r="H361" s="6">
        <v>2745.950300952381</v>
      </c>
      <c r="I361" s="226">
        <f>VLOOKUP(G361,'VDs DUELOS'!$D$2:$G$1571,4,0)-H361</f>
        <v>0</v>
      </c>
    </row>
    <row r="362" spans="7:9" x14ac:dyDescent="0.25">
      <c r="G362">
        <v>3752</v>
      </c>
      <c r="H362" s="6">
        <v>1482.42984</v>
      </c>
      <c r="I362" s="226">
        <f>VLOOKUP(G362,'VDs DUELOS'!$D$2:$G$1571,4,0)-H362</f>
        <v>0</v>
      </c>
    </row>
    <row r="363" spans="7:9" x14ac:dyDescent="0.25">
      <c r="G363">
        <v>3778</v>
      </c>
      <c r="H363" s="6">
        <v>0</v>
      </c>
      <c r="I363" s="226" t="e">
        <f>VLOOKUP(G363,'VDs DUELOS'!$D$2:$G$1571,4,0)-H363</f>
        <v>#N/A</v>
      </c>
    </row>
    <row r="364" spans="7:9" x14ac:dyDescent="0.25">
      <c r="G364">
        <v>3815</v>
      </c>
      <c r="H364" s="6">
        <v>1607.3205790476193</v>
      </c>
      <c r="I364" s="226" t="e">
        <f>VLOOKUP(G364,'VDs DUELOS'!$D$2:$G$1571,4,0)-H364</f>
        <v>#N/A</v>
      </c>
    </row>
    <row r="365" spans="7:9" x14ac:dyDescent="0.25">
      <c r="G365">
        <v>3825</v>
      </c>
      <c r="H365" s="6">
        <v>5064.0540342857148</v>
      </c>
      <c r="I365" s="226">
        <f>VLOOKUP(G365,'VDs DUELOS'!$D$2:$G$1571,4,0)-H365</f>
        <v>0</v>
      </c>
    </row>
    <row r="366" spans="7:9" x14ac:dyDescent="0.25">
      <c r="G366">
        <v>3832</v>
      </c>
      <c r="H366" s="6">
        <v>1824.7737676190475</v>
      </c>
      <c r="I366" s="226">
        <f>VLOOKUP(G366,'VDs DUELOS'!$D$2:$G$1571,4,0)-H366</f>
        <v>0</v>
      </c>
    </row>
    <row r="367" spans="7:9" x14ac:dyDescent="0.25">
      <c r="G367">
        <v>3842</v>
      </c>
      <c r="H367" s="6">
        <v>2438.1962880000001</v>
      </c>
      <c r="I367" s="226">
        <f>VLOOKUP(G367,'VDs DUELOS'!$D$2:$G$1571,4,0)-H367</f>
        <v>0</v>
      </c>
    </row>
    <row r="368" spans="7:9" x14ac:dyDescent="0.25">
      <c r="G368">
        <v>3852</v>
      </c>
      <c r="H368" s="6">
        <v>1932.5513447619051</v>
      </c>
      <c r="I368" s="226">
        <f>VLOOKUP(G368,'VDs DUELOS'!$D$2:$G$1571,4,0)-H368</f>
        <v>0</v>
      </c>
    </row>
    <row r="369" spans="7:9" x14ac:dyDescent="0.25">
      <c r="G369">
        <v>3863</v>
      </c>
      <c r="H369" s="6">
        <v>1662.7647360000001</v>
      </c>
      <c r="I369" s="226">
        <f>VLOOKUP(G369,'VDs DUELOS'!$D$2:$G$1571,4,0)-H369</f>
        <v>0</v>
      </c>
    </row>
    <row r="370" spans="7:9" x14ac:dyDescent="0.25">
      <c r="G370">
        <v>3879</v>
      </c>
      <c r="H370" s="6">
        <v>2700.8693638095242</v>
      </c>
      <c r="I370" s="226">
        <f>VLOOKUP(G370,'VDs DUELOS'!$D$2:$G$1571,4,0)-H370</f>
        <v>0</v>
      </c>
    </row>
    <row r="371" spans="7:9" x14ac:dyDescent="0.25">
      <c r="G371">
        <v>3884</v>
      </c>
      <c r="H371" s="6">
        <v>3412.7410819047618</v>
      </c>
      <c r="I371" s="226">
        <f>VLOOKUP(G371,'VDs DUELOS'!$D$2:$G$1571,4,0)-H371</f>
        <v>0</v>
      </c>
    </row>
    <row r="372" spans="7:9" x14ac:dyDescent="0.25">
      <c r="G372">
        <v>3894</v>
      </c>
      <c r="H372" s="6">
        <v>2305.7263314285715</v>
      </c>
      <c r="I372" s="226">
        <f>VLOOKUP(G372,'VDs DUELOS'!$D$2:$G$1571,4,0)-H372</f>
        <v>0</v>
      </c>
    </row>
    <row r="373" spans="7:9" x14ac:dyDescent="0.25">
      <c r="G373">
        <v>3930</v>
      </c>
      <c r="H373" s="6">
        <v>2165.2958171428572</v>
      </c>
      <c r="I373" s="226">
        <f>VLOOKUP(G373,'VDs DUELOS'!$D$2:$G$1571,4,0)-H373</f>
        <v>0</v>
      </c>
    </row>
    <row r="374" spans="7:9" x14ac:dyDescent="0.25">
      <c r="G374">
        <v>3942</v>
      </c>
      <c r="H374" s="6">
        <v>1846.513241904762</v>
      </c>
      <c r="I374" s="226">
        <f>VLOOKUP(G374,'VDs DUELOS'!$D$2:$G$1571,4,0)-H374</f>
        <v>0</v>
      </c>
    </row>
    <row r="375" spans="7:9" x14ac:dyDescent="0.25">
      <c r="G375">
        <v>3968</v>
      </c>
      <c r="H375" s="6">
        <v>2529.319474285714</v>
      </c>
      <c r="I375" s="226">
        <f>VLOOKUP(G375,'VDs DUELOS'!$D$2:$G$1571,4,0)-H375</f>
        <v>0</v>
      </c>
    </row>
    <row r="376" spans="7:9" x14ac:dyDescent="0.25">
      <c r="G376">
        <v>3988</v>
      </c>
      <c r="H376" s="6">
        <v>2283.1854933333334</v>
      </c>
      <c r="I376" s="226">
        <f>VLOOKUP(G376,'VDs DUELOS'!$D$2:$G$1571,4,0)-H376</f>
        <v>0</v>
      </c>
    </row>
    <row r="377" spans="7:9" x14ac:dyDescent="0.25">
      <c r="G377">
        <v>4002</v>
      </c>
      <c r="H377" s="6">
        <v>635.93377523809522</v>
      </c>
      <c r="I377" s="226" t="e">
        <f>VLOOKUP(G377,'VDs DUELOS'!$D$2:$G$1571,4,0)-H377</f>
        <v>#N/A</v>
      </c>
    </row>
    <row r="378" spans="7:9" x14ac:dyDescent="0.25">
      <c r="G378">
        <v>4004</v>
      </c>
      <c r="H378" s="6">
        <v>2448.5675047619047</v>
      </c>
      <c r="I378" s="226" t="e">
        <f>VLOOKUP(G378,'VDs DUELOS'!$D$2:$G$1571,4,0)-H378</f>
        <v>#N/A</v>
      </c>
    </row>
    <row r="379" spans="7:9" x14ac:dyDescent="0.25">
      <c r="G379">
        <v>4005</v>
      </c>
      <c r="H379" s="6">
        <v>516.17174857142868</v>
      </c>
      <c r="I379" s="226" t="e">
        <f>VLOOKUP(G379,'VDs DUELOS'!$D$2:$G$1571,4,0)-H379</f>
        <v>#N/A</v>
      </c>
    </row>
    <row r="380" spans="7:9" x14ac:dyDescent="0.25">
      <c r="G380">
        <v>4006</v>
      </c>
      <c r="H380" s="6">
        <v>-144.45384380952382</v>
      </c>
      <c r="I380" s="226" t="e">
        <f>VLOOKUP(G380,'VDs DUELOS'!$D$2:$G$1571,4,0)-H380</f>
        <v>#N/A</v>
      </c>
    </row>
    <row r="381" spans="7:9" x14ac:dyDescent="0.25">
      <c r="G381">
        <v>4070</v>
      </c>
      <c r="H381" s="6">
        <v>2377.124121904762</v>
      </c>
      <c r="I381" s="226">
        <f>VLOOKUP(G381,'VDs DUELOS'!$D$2:$G$1571,4,0)-H381</f>
        <v>0</v>
      </c>
    </row>
    <row r="382" spans="7:9" x14ac:dyDescent="0.25">
      <c r="G382">
        <v>4112</v>
      </c>
      <c r="H382" s="6">
        <v>3422.3632480000001</v>
      </c>
      <c r="I382" s="226">
        <f>VLOOKUP(G382,'VDs DUELOS'!$D$2:$G$1571,4,0)-H382</f>
        <v>0</v>
      </c>
    </row>
    <row r="383" spans="7:9" x14ac:dyDescent="0.25">
      <c r="G383">
        <v>4116</v>
      </c>
      <c r="H383" s="6">
        <v>2223.1655542857147</v>
      </c>
      <c r="I383" s="226">
        <f>VLOOKUP(G383,'VDs DUELOS'!$D$2:$G$1571,4,0)-H383</f>
        <v>0</v>
      </c>
    </row>
    <row r="384" spans="7:9" x14ac:dyDescent="0.25">
      <c r="G384">
        <v>4117</v>
      </c>
      <c r="H384" s="6">
        <v>1319.7542800000001</v>
      </c>
      <c r="I384" s="226">
        <f>VLOOKUP(G384,'VDs DUELOS'!$D$2:$G$1571,4,0)-H384</f>
        <v>0</v>
      </c>
    </row>
    <row r="385" spans="7:9" x14ac:dyDescent="0.25">
      <c r="G385">
        <v>4118</v>
      </c>
      <c r="H385" s="6">
        <v>0</v>
      </c>
      <c r="I385" s="226" t="e">
        <f>VLOOKUP(G385,'VDs DUELOS'!$D$2:$G$1571,4,0)-H385</f>
        <v>#N/A</v>
      </c>
    </row>
    <row r="386" spans="7:9" x14ac:dyDescent="0.25">
      <c r="G386">
        <v>4141</v>
      </c>
      <c r="H386" s="6">
        <v>3686.9960533333333</v>
      </c>
      <c r="I386" s="226">
        <f>VLOOKUP(G386,'VDs DUELOS'!$D$2:$G$1571,4,0)-H386</f>
        <v>0</v>
      </c>
    </row>
    <row r="387" spans="7:9" x14ac:dyDescent="0.25">
      <c r="G387">
        <v>4166</v>
      </c>
      <c r="H387" s="6">
        <v>0</v>
      </c>
      <c r="I387" s="226" t="e">
        <f>VLOOKUP(G387,'VDs DUELOS'!$D$2:$G$1571,4,0)-H387</f>
        <v>#N/A</v>
      </c>
    </row>
    <row r="388" spans="7:9" x14ac:dyDescent="0.25">
      <c r="G388">
        <v>4220</v>
      </c>
      <c r="H388" s="6">
        <v>0</v>
      </c>
      <c r="I388" s="226" t="e">
        <f>VLOOKUP(G388,'VDs DUELOS'!$D$2:$G$1571,4,0)-H388</f>
        <v>#N/A</v>
      </c>
    </row>
    <row r="389" spans="7:9" x14ac:dyDescent="0.25">
      <c r="G389">
        <v>4226</v>
      </c>
      <c r="H389" s="6">
        <v>1546.0859621052632</v>
      </c>
      <c r="I389" s="226">
        <f>VLOOKUP(G389,'VDs DUELOS'!$D$2:$G$1571,4,0)-H389</f>
        <v>0</v>
      </c>
    </row>
    <row r="390" spans="7:9" x14ac:dyDescent="0.25">
      <c r="G390">
        <v>4230</v>
      </c>
      <c r="H390" s="6">
        <v>1580.6287009523812</v>
      </c>
      <c r="I390" s="226">
        <f>VLOOKUP(G390,'VDs DUELOS'!$D$2:$G$1571,4,0)-H390</f>
        <v>0</v>
      </c>
    </row>
    <row r="391" spans="7:9" x14ac:dyDescent="0.25">
      <c r="G391">
        <v>4268</v>
      </c>
      <c r="H391" s="6">
        <v>1946.6012800000001</v>
      </c>
      <c r="I391" s="226">
        <f>VLOOKUP(G391,'VDs DUELOS'!$D$2:$G$1571,4,0)-H391</f>
        <v>0</v>
      </c>
    </row>
    <row r="392" spans="7:9" x14ac:dyDescent="0.25">
      <c r="G392">
        <v>4271</v>
      </c>
      <c r="H392" s="6">
        <v>0</v>
      </c>
      <c r="I392" s="226" t="e">
        <f>VLOOKUP(G392,'VDs DUELOS'!$D$2:$G$1571,4,0)-H392</f>
        <v>#N/A</v>
      </c>
    </row>
    <row r="393" spans="7:9" x14ac:dyDescent="0.25">
      <c r="G393">
        <v>4275</v>
      </c>
      <c r="H393" s="6">
        <v>0</v>
      </c>
      <c r="I393" s="226" t="e">
        <f>VLOOKUP(G393,'VDs DUELOS'!$D$2:$G$1571,4,0)-H393</f>
        <v>#N/A</v>
      </c>
    </row>
    <row r="394" spans="7:9" x14ac:dyDescent="0.25">
      <c r="G394">
        <v>4289</v>
      </c>
      <c r="H394" s="6">
        <v>1347.1554742857143</v>
      </c>
      <c r="I394" s="226">
        <f>VLOOKUP(G394,'VDs DUELOS'!$D$2:$G$1571,4,0)-H394</f>
        <v>0</v>
      </c>
    </row>
    <row r="395" spans="7:9" x14ac:dyDescent="0.25">
      <c r="G395">
        <v>4296</v>
      </c>
      <c r="H395" s="6">
        <v>2160.6966780952384</v>
      </c>
      <c r="I395" s="226">
        <f>VLOOKUP(G395,'VDs DUELOS'!$D$2:$G$1571,4,0)-H395</f>
        <v>0</v>
      </c>
    </row>
    <row r="396" spans="7:9" x14ac:dyDescent="0.25">
      <c r="G396">
        <v>4322</v>
      </c>
      <c r="H396" s="6">
        <v>2315.027740952381</v>
      </c>
      <c r="I396" s="226">
        <f>VLOOKUP(G396,'VDs DUELOS'!$D$2:$G$1571,4,0)-H396</f>
        <v>0</v>
      </c>
    </row>
    <row r="397" spans="7:9" x14ac:dyDescent="0.25">
      <c r="G397">
        <v>4323</v>
      </c>
      <c r="H397" s="6">
        <v>2331.1746361904761</v>
      </c>
      <c r="I397" s="226">
        <f>VLOOKUP(G397,'VDs DUELOS'!$D$2:$G$1571,4,0)-H397</f>
        <v>0</v>
      </c>
    </row>
    <row r="398" spans="7:9" x14ac:dyDescent="0.25">
      <c r="G398">
        <v>4388</v>
      </c>
      <c r="H398" s="6">
        <v>1636.2378285714287</v>
      </c>
      <c r="I398" s="226">
        <f>VLOOKUP(G398,'VDs DUELOS'!$D$2:$G$1571,4,0)-H398</f>
        <v>0</v>
      </c>
    </row>
    <row r="399" spans="7:9" x14ac:dyDescent="0.25">
      <c r="G399">
        <v>4393</v>
      </c>
      <c r="H399" s="6">
        <v>2278.5249600000002</v>
      </c>
      <c r="I399" s="226">
        <f>VLOOKUP(G399,'VDs DUELOS'!$D$2:$G$1571,4,0)-H399</f>
        <v>0</v>
      </c>
    </row>
    <row r="400" spans="7:9" x14ac:dyDescent="0.25">
      <c r="G400">
        <v>4434</v>
      </c>
      <c r="H400" s="6">
        <v>0</v>
      </c>
      <c r="I400" s="226">
        <f>VLOOKUP(G400,'VDs DUELOS'!$D$2:$G$1571,4,0)-H400</f>
        <v>0</v>
      </c>
    </row>
    <row r="401" spans="7:9" x14ac:dyDescent="0.25">
      <c r="G401">
        <v>4449</v>
      </c>
      <c r="H401" s="6">
        <v>4147.371056</v>
      </c>
      <c r="I401" s="226">
        <f>VLOOKUP(G401,'VDs DUELOS'!$D$2:$G$1571,4,0)-H401</f>
        <v>0</v>
      </c>
    </row>
    <row r="402" spans="7:9" x14ac:dyDescent="0.25">
      <c r="G402">
        <v>4495</v>
      </c>
      <c r="H402" s="6">
        <v>0</v>
      </c>
      <c r="I402" s="226" t="e">
        <f>VLOOKUP(G402,'VDs DUELOS'!$D$2:$G$1571,4,0)-H402</f>
        <v>#N/A</v>
      </c>
    </row>
    <row r="403" spans="7:9" x14ac:dyDescent="0.25">
      <c r="G403">
        <v>4496</v>
      </c>
      <c r="H403" s="6">
        <v>2407.5773136842104</v>
      </c>
      <c r="I403" s="226">
        <f>VLOOKUP(G403,'VDs DUELOS'!$D$2:$G$1571,4,0)-H403</f>
        <v>0</v>
      </c>
    </row>
    <row r="404" spans="7:9" x14ac:dyDescent="0.25">
      <c r="G404">
        <v>4507</v>
      </c>
      <c r="H404" s="6">
        <v>2142.7191847619047</v>
      </c>
      <c r="I404" s="226">
        <f>VLOOKUP(G404,'VDs DUELOS'!$D$2:$G$1571,4,0)-H404</f>
        <v>0</v>
      </c>
    </row>
    <row r="405" spans="7:9" x14ac:dyDescent="0.25">
      <c r="G405">
        <v>4541</v>
      </c>
      <c r="H405" s="6">
        <v>1724.8424304761907</v>
      </c>
      <c r="I405" s="226">
        <f>VLOOKUP(G405,'VDs DUELOS'!$D$2:$G$1571,4,0)-H405</f>
        <v>0</v>
      </c>
    </row>
    <row r="406" spans="7:9" x14ac:dyDescent="0.25">
      <c r="G406">
        <v>4564</v>
      </c>
      <c r="H406" s="6">
        <v>3923.5946720000002</v>
      </c>
      <c r="I406" s="226">
        <f>VLOOKUP(G406,'VDs DUELOS'!$D$2:$G$1571,4,0)-H406</f>
        <v>0</v>
      </c>
    </row>
    <row r="407" spans="7:9" x14ac:dyDescent="0.25">
      <c r="G407">
        <v>4566</v>
      </c>
      <c r="H407" s="6">
        <v>2704.3923733333331</v>
      </c>
      <c r="I407" s="226">
        <f>VLOOKUP(G407,'VDs DUELOS'!$D$2:$G$1571,4,0)-H407</f>
        <v>0</v>
      </c>
    </row>
    <row r="408" spans="7:9" x14ac:dyDescent="0.25">
      <c r="G408">
        <v>4581</v>
      </c>
      <c r="H408" s="6">
        <v>1568.198576</v>
      </c>
      <c r="I408" s="226">
        <f>VLOOKUP(G408,'VDs DUELOS'!$D$2:$G$1571,4,0)-H408</f>
        <v>0</v>
      </c>
    </row>
    <row r="409" spans="7:9" x14ac:dyDescent="0.25">
      <c r="G409">
        <v>4584</v>
      </c>
      <c r="H409" s="6">
        <v>2218.6562819047622</v>
      </c>
      <c r="I409" s="226">
        <f>VLOOKUP(G409,'VDs DUELOS'!$D$2:$G$1571,4,0)-H409</f>
        <v>0</v>
      </c>
    </row>
    <row r="410" spans="7:9" x14ac:dyDescent="0.25">
      <c r="G410">
        <v>4589</v>
      </c>
      <c r="H410" s="6">
        <v>0</v>
      </c>
      <c r="I410" s="226">
        <f>VLOOKUP(G410,'VDs DUELOS'!$D$2:$G$1571,4,0)-H410</f>
        <v>0</v>
      </c>
    </row>
    <row r="411" spans="7:9" x14ac:dyDescent="0.25">
      <c r="G411">
        <v>4617</v>
      </c>
      <c r="H411" s="6">
        <v>1222.4304159999999</v>
      </c>
      <c r="I411" s="226">
        <f>VLOOKUP(G411,'VDs DUELOS'!$D$2:$G$1571,4,0)-H411</f>
        <v>0</v>
      </c>
    </row>
    <row r="412" spans="7:9" x14ac:dyDescent="0.25">
      <c r="G412">
        <v>4622</v>
      </c>
      <c r="H412" s="6">
        <v>0</v>
      </c>
      <c r="I412" s="226" t="e">
        <f>VLOOKUP(G412,'VDs DUELOS'!$D$2:$G$1571,4,0)-H412</f>
        <v>#N/A</v>
      </c>
    </row>
    <row r="413" spans="7:9" x14ac:dyDescent="0.25">
      <c r="G413">
        <v>4639</v>
      </c>
      <c r="H413" s="6">
        <v>3441.6472761904765</v>
      </c>
      <c r="I413" s="226">
        <f>VLOOKUP(G413,'VDs DUELOS'!$D$2:$G$1571,4,0)-H413</f>
        <v>0</v>
      </c>
    </row>
    <row r="414" spans="7:9" x14ac:dyDescent="0.25">
      <c r="G414">
        <v>4640</v>
      </c>
      <c r="H414" s="6">
        <v>1729.6009295238096</v>
      </c>
      <c r="I414" s="226">
        <f>VLOOKUP(G414,'VDs DUELOS'!$D$2:$G$1571,4,0)-H414</f>
        <v>0</v>
      </c>
    </row>
    <row r="415" spans="7:9" x14ac:dyDescent="0.25">
      <c r="G415">
        <v>4658</v>
      </c>
      <c r="H415" s="6">
        <v>2624.3616457142857</v>
      </c>
      <c r="I415" s="226">
        <f>VLOOKUP(G415,'VDs DUELOS'!$D$2:$G$1571,4,0)-H415</f>
        <v>0</v>
      </c>
    </row>
    <row r="416" spans="7:9" x14ac:dyDescent="0.25">
      <c r="G416">
        <v>4662</v>
      </c>
      <c r="H416" s="6">
        <v>2827.7063840000001</v>
      </c>
      <c r="I416" s="226">
        <f>VLOOKUP(G416,'VDs DUELOS'!$D$2:$G$1571,4,0)-H416</f>
        <v>0</v>
      </c>
    </row>
    <row r="417" spans="7:9" x14ac:dyDescent="0.25">
      <c r="G417">
        <v>4665</v>
      </c>
      <c r="H417" s="6">
        <v>3736.2590320000004</v>
      </c>
      <c r="I417" s="226">
        <f>VLOOKUP(G417,'VDs DUELOS'!$D$2:$G$1571,4,0)-H417</f>
        <v>0</v>
      </c>
    </row>
    <row r="418" spans="7:9" x14ac:dyDescent="0.25">
      <c r="G418">
        <v>4681</v>
      </c>
      <c r="H418" s="6">
        <v>3213.2361280000005</v>
      </c>
      <c r="I418" s="226">
        <f>VLOOKUP(G418,'VDs DUELOS'!$D$2:$G$1571,4,0)-H418</f>
        <v>0</v>
      </c>
    </row>
    <row r="419" spans="7:9" x14ac:dyDescent="0.25">
      <c r="G419">
        <v>4709</v>
      </c>
      <c r="H419" s="6">
        <v>6303.1630577777787</v>
      </c>
      <c r="I419" s="226">
        <f>VLOOKUP(G419,'VDs DUELOS'!$D$2:$G$1571,4,0)-H419</f>
        <v>0</v>
      </c>
    </row>
    <row r="420" spans="7:9" x14ac:dyDescent="0.25">
      <c r="G420">
        <v>4710</v>
      </c>
      <c r="H420" s="6">
        <v>2414.2074320000002</v>
      </c>
      <c r="I420" s="226">
        <f>VLOOKUP(G420,'VDs DUELOS'!$D$2:$G$1571,4,0)-H420</f>
        <v>0</v>
      </c>
    </row>
    <row r="421" spans="7:9" x14ac:dyDescent="0.25">
      <c r="G421">
        <v>4719</v>
      </c>
      <c r="H421" s="6">
        <v>3374.8617295238096</v>
      </c>
      <c r="I421" s="226">
        <f>VLOOKUP(G421,'VDs DUELOS'!$D$2:$G$1571,4,0)-H421</f>
        <v>0</v>
      </c>
    </row>
    <row r="422" spans="7:9" x14ac:dyDescent="0.25">
      <c r="G422">
        <v>4735</v>
      </c>
      <c r="H422" s="6">
        <v>2171.8257066666665</v>
      </c>
      <c r="I422" s="226">
        <f>VLOOKUP(G422,'VDs DUELOS'!$D$2:$G$1571,4,0)-H422</f>
        <v>0</v>
      </c>
    </row>
    <row r="423" spans="7:9" x14ac:dyDescent="0.25">
      <c r="G423">
        <v>4762</v>
      </c>
      <c r="H423" s="6">
        <v>1586.735420952381</v>
      </c>
      <c r="I423" s="226">
        <f>VLOOKUP(G423,'VDs DUELOS'!$D$2:$G$1571,4,0)-H423</f>
        <v>0</v>
      </c>
    </row>
    <row r="424" spans="7:9" x14ac:dyDescent="0.25">
      <c r="G424">
        <v>4778</v>
      </c>
      <c r="H424" s="6">
        <v>3631.2648000000004</v>
      </c>
      <c r="I424" s="226" t="e">
        <f>VLOOKUP(G424,'VDs DUELOS'!$D$2:$G$1571,4,0)-H424</f>
        <v>#N/A</v>
      </c>
    </row>
    <row r="425" spans="7:9" x14ac:dyDescent="0.25">
      <c r="G425">
        <v>4784</v>
      </c>
      <c r="H425" s="6">
        <v>703.87827047619055</v>
      </c>
      <c r="I425" s="226">
        <f>VLOOKUP(G425,'VDs DUELOS'!$D$2:$G$1571,4,0)-H425</f>
        <v>0</v>
      </c>
    </row>
    <row r="426" spans="7:9" x14ac:dyDescent="0.25">
      <c r="G426">
        <v>4790</v>
      </c>
      <c r="H426" s="6">
        <v>1915.2835680000001</v>
      </c>
      <c r="I426" s="226">
        <f>VLOOKUP(G426,'VDs DUELOS'!$D$2:$G$1571,4,0)-H426</f>
        <v>0</v>
      </c>
    </row>
    <row r="427" spans="7:9" x14ac:dyDescent="0.25">
      <c r="G427">
        <v>4833</v>
      </c>
      <c r="H427" s="6">
        <v>1692.126795789474</v>
      </c>
      <c r="I427" s="226">
        <f>VLOOKUP(G427,'VDs DUELOS'!$D$2:$G$1571,4,0)-H427</f>
        <v>0</v>
      </c>
    </row>
    <row r="428" spans="7:9" x14ac:dyDescent="0.25">
      <c r="G428">
        <v>4874</v>
      </c>
      <c r="H428" s="6">
        <v>3161.0165200000001</v>
      </c>
      <c r="I428" s="226">
        <f>VLOOKUP(G428,'VDs DUELOS'!$D$2:$G$1571,4,0)-H428</f>
        <v>0</v>
      </c>
    </row>
    <row r="429" spans="7:9" x14ac:dyDescent="0.25">
      <c r="G429">
        <v>4883</v>
      </c>
      <c r="H429" s="6">
        <v>0</v>
      </c>
      <c r="I429" s="226" t="e">
        <f>VLOOKUP(G429,'VDs DUELOS'!$D$2:$G$1571,4,0)-H429</f>
        <v>#N/A</v>
      </c>
    </row>
    <row r="430" spans="7:9" x14ac:dyDescent="0.25">
      <c r="G430">
        <v>4950</v>
      </c>
      <c r="H430" s="6">
        <v>2369.6193359999997</v>
      </c>
      <c r="I430" s="226">
        <f>VLOOKUP(G430,'VDs DUELOS'!$D$2:$G$1571,4,0)-H430</f>
        <v>0</v>
      </c>
    </row>
    <row r="431" spans="7:9" x14ac:dyDescent="0.25">
      <c r="G431">
        <v>4969</v>
      </c>
      <c r="H431" s="6">
        <v>2170.9534019047619</v>
      </c>
      <c r="I431" s="226">
        <f>VLOOKUP(G431,'VDs DUELOS'!$D$2:$G$1571,4,0)-H431</f>
        <v>0</v>
      </c>
    </row>
    <row r="432" spans="7:9" x14ac:dyDescent="0.25">
      <c r="G432">
        <v>4970</v>
      </c>
      <c r="H432" s="6">
        <v>2087.2676495238097</v>
      </c>
      <c r="I432" s="226">
        <f>VLOOKUP(G432,'VDs DUELOS'!$D$2:$G$1571,4,0)-H432</f>
        <v>0</v>
      </c>
    </row>
    <row r="433" spans="7:9" x14ac:dyDescent="0.25">
      <c r="G433">
        <v>4980</v>
      </c>
      <c r="H433" s="6">
        <v>1490.2893561904764</v>
      </c>
      <c r="I433" s="226">
        <f>VLOOKUP(G433,'VDs DUELOS'!$D$2:$G$1571,4,0)-H433</f>
        <v>0</v>
      </c>
    </row>
    <row r="434" spans="7:9" x14ac:dyDescent="0.25">
      <c r="G434">
        <v>4988</v>
      </c>
      <c r="H434" s="6">
        <v>-159.82610285714287</v>
      </c>
      <c r="I434" s="226" t="e">
        <f>VLOOKUP(G434,'VDs DUELOS'!$D$2:$G$1571,4,0)-H434</f>
        <v>#N/A</v>
      </c>
    </row>
    <row r="435" spans="7:9" x14ac:dyDescent="0.25">
      <c r="G435">
        <v>4997</v>
      </c>
      <c r="H435" s="6">
        <v>0</v>
      </c>
      <c r="I435" s="226">
        <f>VLOOKUP(G435,'VDs DUELOS'!$D$2:$G$1571,4,0)-H435</f>
        <v>0</v>
      </c>
    </row>
    <row r="436" spans="7:9" x14ac:dyDescent="0.25">
      <c r="G436">
        <v>5006</v>
      </c>
      <c r="H436" s="6">
        <v>1836.246155789474</v>
      </c>
      <c r="I436" s="226">
        <f>VLOOKUP(G436,'VDs DUELOS'!$D$2:$G$1571,4,0)-H436</f>
        <v>0</v>
      </c>
    </row>
    <row r="437" spans="7:9" x14ac:dyDescent="0.25">
      <c r="G437">
        <v>5014</v>
      </c>
      <c r="H437" s="6">
        <v>0</v>
      </c>
      <c r="I437" s="226" t="e">
        <f>VLOOKUP(G437,'VDs DUELOS'!$D$2:$G$1571,4,0)-H437</f>
        <v>#N/A</v>
      </c>
    </row>
    <row r="438" spans="7:9" x14ac:dyDescent="0.25">
      <c r="G438">
        <v>5016</v>
      </c>
      <c r="H438" s="6">
        <v>1445.0629104761906</v>
      </c>
      <c r="I438" s="226">
        <f>VLOOKUP(G438,'VDs DUELOS'!$D$2:$G$1571,4,0)-H438</f>
        <v>0</v>
      </c>
    </row>
    <row r="439" spans="7:9" x14ac:dyDescent="0.25">
      <c r="G439">
        <v>5028</v>
      </c>
      <c r="H439" s="6">
        <v>3546.167992380952</v>
      </c>
      <c r="I439" s="226">
        <f>VLOOKUP(G439,'VDs DUELOS'!$D$2:$G$1571,4,0)-H439</f>
        <v>0</v>
      </c>
    </row>
    <row r="440" spans="7:9" x14ac:dyDescent="0.25">
      <c r="G440">
        <v>5043</v>
      </c>
      <c r="H440" s="6">
        <v>3925.2492723809519</v>
      </c>
      <c r="I440" s="226">
        <f>VLOOKUP(G440,'VDs DUELOS'!$D$2:$G$1571,4,0)-H440</f>
        <v>0</v>
      </c>
    </row>
    <row r="441" spans="7:9" x14ac:dyDescent="0.25">
      <c r="G441">
        <v>5055</v>
      </c>
      <c r="H441" s="6">
        <v>1403.4660723809525</v>
      </c>
      <c r="I441" s="226">
        <f>VLOOKUP(G441,'VDs DUELOS'!$D$2:$G$1571,4,0)-H441</f>
        <v>0</v>
      </c>
    </row>
    <row r="442" spans="7:9" x14ac:dyDescent="0.25">
      <c r="G442">
        <v>5068</v>
      </c>
      <c r="H442" s="6">
        <v>2232.1709714285712</v>
      </c>
      <c r="I442" s="226">
        <f>VLOOKUP(G442,'VDs DUELOS'!$D$2:$G$1571,4,0)-H442</f>
        <v>0</v>
      </c>
    </row>
    <row r="443" spans="7:9" x14ac:dyDescent="0.25">
      <c r="G443">
        <v>5074</v>
      </c>
      <c r="H443" s="6">
        <v>2709.6185447619046</v>
      </c>
      <c r="I443" s="226">
        <f>VLOOKUP(G443,'VDs DUELOS'!$D$2:$G$1571,4,0)-H443</f>
        <v>0</v>
      </c>
    </row>
    <row r="444" spans="7:9" x14ac:dyDescent="0.25">
      <c r="G444">
        <v>5077</v>
      </c>
      <c r="H444" s="6">
        <v>1833.1665980952382</v>
      </c>
      <c r="I444" s="226">
        <f>VLOOKUP(G444,'VDs DUELOS'!$D$2:$G$1571,4,0)-H444</f>
        <v>0</v>
      </c>
    </row>
    <row r="445" spans="7:9" x14ac:dyDescent="0.25">
      <c r="G445">
        <v>5106</v>
      </c>
      <c r="H445" s="6">
        <v>1656.735161904762</v>
      </c>
      <c r="I445" s="226">
        <f>VLOOKUP(G445,'VDs DUELOS'!$D$2:$G$1571,4,0)-H445</f>
        <v>0</v>
      </c>
    </row>
    <row r="446" spans="7:9" x14ac:dyDescent="0.25">
      <c r="G446">
        <v>5107</v>
      </c>
      <c r="H446" s="6">
        <v>0</v>
      </c>
      <c r="I446" s="226" t="e">
        <f>VLOOKUP(G446,'VDs DUELOS'!$D$2:$G$1571,4,0)-H446</f>
        <v>#N/A</v>
      </c>
    </row>
    <row r="447" spans="7:9" x14ac:dyDescent="0.25">
      <c r="G447">
        <v>5111</v>
      </c>
      <c r="H447" s="6">
        <v>2855.6175831578948</v>
      </c>
      <c r="I447" s="226">
        <f>VLOOKUP(G447,'VDs DUELOS'!$D$2:$G$1571,4,0)-H447</f>
        <v>0</v>
      </c>
    </row>
    <row r="448" spans="7:9" x14ac:dyDescent="0.25">
      <c r="G448">
        <v>5118</v>
      </c>
      <c r="H448" s="6">
        <v>1712.5930742857145</v>
      </c>
      <c r="I448" s="226">
        <f>VLOOKUP(G448,'VDs DUELOS'!$D$2:$G$1571,4,0)-H448</f>
        <v>0</v>
      </c>
    </row>
    <row r="449" spans="7:9" x14ac:dyDescent="0.25">
      <c r="G449">
        <v>5121</v>
      </c>
      <c r="H449" s="6">
        <v>4050.1543238095242</v>
      </c>
      <c r="I449" s="226">
        <f>VLOOKUP(G449,'VDs DUELOS'!$D$2:$G$1571,4,0)-H449</f>
        <v>0</v>
      </c>
    </row>
    <row r="450" spans="7:9" x14ac:dyDescent="0.25">
      <c r="G450">
        <v>5124</v>
      </c>
      <c r="H450" s="6">
        <v>1883.7968719999999</v>
      </c>
      <c r="I450" s="226">
        <f>VLOOKUP(G450,'VDs DUELOS'!$D$2:$G$1571,4,0)-H450</f>
        <v>0</v>
      </c>
    </row>
    <row r="451" spans="7:9" x14ac:dyDescent="0.25">
      <c r="G451">
        <v>5134</v>
      </c>
      <c r="H451" s="6">
        <v>1343.2263542857145</v>
      </c>
      <c r="I451" s="226">
        <f>VLOOKUP(G451,'VDs DUELOS'!$D$2:$G$1571,4,0)-H451</f>
        <v>0</v>
      </c>
    </row>
    <row r="452" spans="7:9" x14ac:dyDescent="0.25">
      <c r="G452">
        <v>5135</v>
      </c>
      <c r="H452" s="6">
        <v>2593.9161600000002</v>
      </c>
      <c r="I452" s="226">
        <f>VLOOKUP(G452,'VDs DUELOS'!$D$2:$G$1571,4,0)-H452</f>
        <v>0</v>
      </c>
    </row>
    <row r="453" spans="7:9" x14ac:dyDescent="0.25">
      <c r="G453">
        <v>5142</v>
      </c>
      <c r="H453" s="6">
        <v>3978.9205257142858</v>
      </c>
      <c r="I453" s="226">
        <f>VLOOKUP(G453,'VDs DUELOS'!$D$2:$G$1571,4,0)-H453</f>
        <v>0</v>
      </c>
    </row>
    <row r="454" spans="7:9" x14ac:dyDescent="0.25">
      <c r="G454">
        <v>5148</v>
      </c>
      <c r="H454" s="6">
        <v>1788.4047238095238</v>
      </c>
      <c r="I454" s="226">
        <f>VLOOKUP(G454,'VDs DUELOS'!$D$2:$G$1571,4,0)-H454</f>
        <v>0</v>
      </c>
    </row>
    <row r="455" spans="7:9" x14ac:dyDescent="0.25">
      <c r="G455">
        <v>5175</v>
      </c>
      <c r="H455" s="6">
        <v>1662.5484114285716</v>
      </c>
      <c r="I455" s="226">
        <f>VLOOKUP(G455,'VDs DUELOS'!$D$2:$G$1571,4,0)-H455</f>
        <v>0</v>
      </c>
    </row>
    <row r="456" spans="7:9" x14ac:dyDescent="0.25">
      <c r="G456">
        <v>5177</v>
      </c>
      <c r="H456" s="6">
        <v>3624.0321684210526</v>
      </c>
      <c r="I456" s="226">
        <f>VLOOKUP(G456,'VDs DUELOS'!$D$2:$G$1571,4,0)-H456</f>
        <v>0</v>
      </c>
    </row>
    <row r="457" spans="7:9" x14ac:dyDescent="0.25">
      <c r="G457">
        <v>5188</v>
      </c>
      <c r="H457" s="6">
        <v>4079.5104380952384</v>
      </c>
      <c r="I457" s="226">
        <f>VLOOKUP(G457,'VDs DUELOS'!$D$2:$G$1571,4,0)-H457</f>
        <v>0</v>
      </c>
    </row>
    <row r="458" spans="7:9" x14ac:dyDescent="0.25">
      <c r="G458">
        <v>5198</v>
      </c>
      <c r="H458" s="6">
        <v>1420.1159085714287</v>
      </c>
      <c r="I458" s="226">
        <f>VLOOKUP(G458,'VDs DUELOS'!$D$2:$G$1571,4,0)-H458</f>
        <v>0</v>
      </c>
    </row>
    <row r="459" spans="7:9" x14ac:dyDescent="0.25">
      <c r="G459">
        <v>5201</v>
      </c>
      <c r="H459" s="6">
        <v>2696.8169219047618</v>
      </c>
      <c r="I459" s="226">
        <f>VLOOKUP(G459,'VDs DUELOS'!$D$2:$G$1571,4,0)-H459</f>
        <v>0</v>
      </c>
    </row>
    <row r="460" spans="7:9" x14ac:dyDescent="0.25">
      <c r="G460">
        <v>5207</v>
      </c>
      <c r="H460" s="6">
        <v>3353.5653409523811</v>
      </c>
      <c r="I460" s="226">
        <f>VLOOKUP(G460,'VDs DUELOS'!$D$2:$G$1571,4,0)-H460</f>
        <v>0</v>
      </c>
    </row>
    <row r="461" spans="7:9" x14ac:dyDescent="0.25">
      <c r="G461">
        <v>5209</v>
      </c>
      <c r="H461" s="6">
        <v>1296.2214933333335</v>
      </c>
      <c r="I461" s="226">
        <f>VLOOKUP(G461,'VDs DUELOS'!$D$2:$G$1571,4,0)-H461</f>
        <v>0</v>
      </c>
    </row>
    <row r="462" spans="7:9" x14ac:dyDescent="0.25">
      <c r="G462">
        <v>5217</v>
      </c>
      <c r="H462" s="6">
        <v>1297.4162590476192</v>
      </c>
      <c r="I462" s="226">
        <f>VLOOKUP(G462,'VDs DUELOS'!$D$2:$G$1571,4,0)-H462</f>
        <v>0</v>
      </c>
    </row>
    <row r="463" spans="7:9" x14ac:dyDescent="0.25">
      <c r="G463">
        <v>5224</v>
      </c>
      <c r="H463" s="6">
        <v>5330.7076800000004</v>
      </c>
      <c r="I463" s="226">
        <f>VLOOKUP(G463,'VDs DUELOS'!$D$2:$G$1571,4,0)-H463</f>
        <v>0</v>
      </c>
    </row>
    <row r="464" spans="7:9" x14ac:dyDescent="0.25">
      <c r="G464">
        <v>5237</v>
      </c>
      <c r="H464" s="6">
        <v>2263.6849676190477</v>
      </c>
      <c r="I464" s="226">
        <f>VLOOKUP(G464,'VDs DUELOS'!$D$2:$G$1571,4,0)-H464</f>
        <v>0</v>
      </c>
    </row>
    <row r="465" spans="7:9" x14ac:dyDescent="0.25">
      <c r="G465">
        <v>5246</v>
      </c>
      <c r="H465" s="6">
        <v>2265.2282285714286</v>
      </c>
      <c r="I465" s="226">
        <f>VLOOKUP(G465,'VDs DUELOS'!$D$2:$G$1571,4,0)-H465</f>
        <v>0</v>
      </c>
    </row>
    <row r="466" spans="7:9" x14ac:dyDescent="0.25">
      <c r="G466">
        <v>5247</v>
      </c>
      <c r="H466" s="6">
        <v>2750.9764799999998</v>
      </c>
      <c r="I466" s="226">
        <f>VLOOKUP(G466,'VDs DUELOS'!$D$2:$G$1571,4,0)-H466</f>
        <v>0</v>
      </c>
    </row>
    <row r="467" spans="7:9" x14ac:dyDescent="0.25">
      <c r="G467">
        <v>5255</v>
      </c>
      <c r="H467" s="6">
        <v>3072.2907809523813</v>
      </c>
      <c r="I467" s="226">
        <f>VLOOKUP(G467,'VDs DUELOS'!$D$2:$G$1571,4,0)-H467</f>
        <v>0</v>
      </c>
    </row>
    <row r="468" spans="7:9" x14ac:dyDescent="0.25">
      <c r="G468">
        <v>5266</v>
      </c>
      <c r="H468" s="6">
        <v>3123.2314800000004</v>
      </c>
      <c r="I468" s="226">
        <f>VLOOKUP(G468,'VDs DUELOS'!$D$2:$G$1571,4,0)-H468</f>
        <v>0</v>
      </c>
    </row>
    <row r="469" spans="7:9" x14ac:dyDescent="0.25">
      <c r="G469">
        <v>5274</v>
      </c>
      <c r="H469" s="6">
        <v>1422.0241599999999</v>
      </c>
      <c r="I469" s="226">
        <f>VLOOKUP(G469,'VDs DUELOS'!$D$2:$G$1571,4,0)-H469</f>
        <v>0</v>
      </c>
    </row>
    <row r="470" spans="7:9" x14ac:dyDescent="0.25">
      <c r="G470">
        <v>5285</v>
      </c>
      <c r="H470" s="6">
        <v>3343.0574628571435</v>
      </c>
      <c r="I470" s="226">
        <f>VLOOKUP(G470,'VDs DUELOS'!$D$2:$G$1571,4,0)-H470</f>
        <v>0</v>
      </c>
    </row>
    <row r="471" spans="7:9" x14ac:dyDescent="0.25">
      <c r="G471">
        <v>5305</v>
      </c>
      <c r="H471" s="6">
        <v>4829.0461942857146</v>
      </c>
      <c r="I471" s="226">
        <f>VLOOKUP(G471,'VDs DUELOS'!$D$2:$G$1571,4,0)-H471</f>
        <v>0</v>
      </c>
    </row>
    <row r="472" spans="7:9" x14ac:dyDescent="0.25">
      <c r="G472">
        <v>5337</v>
      </c>
      <c r="H472" s="6">
        <v>2129.2474133333335</v>
      </c>
      <c r="I472" s="226">
        <f>VLOOKUP(G472,'VDs DUELOS'!$D$2:$G$1571,4,0)-H472</f>
        <v>0</v>
      </c>
    </row>
    <row r="473" spans="7:9" x14ac:dyDescent="0.25">
      <c r="G473">
        <v>5338</v>
      </c>
      <c r="H473" s="6">
        <v>3451.8912</v>
      </c>
      <c r="I473" s="226">
        <f>VLOOKUP(G473,'VDs DUELOS'!$D$2:$G$1571,4,0)-H473</f>
        <v>0</v>
      </c>
    </row>
    <row r="474" spans="7:9" x14ac:dyDescent="0.25">
      <c r="G474">
        <v>5373</v>
      </c>
      <c r="H474" s="6">
        <v>1762.8267504761907</v>
      </c>
      <c r="I474" s="226">
        <f>VLOOKUP(G474,'VDs DUELOS'!$D$2:$G$1571,4,0)-H474</f>
        <v>0</v>
      </c>
    </row>
    <row r="475" spans="7:9" x14ac:dyDescent="0.25">
      <c r="G475">
        <v>5379</v>
      </c>
      <c r="H475" s="6">
        <v>1461.0332342857143</v>
      </c>
      <c r="I475" s="226">
        <f>VLOOKUP(G475,'VDs DUELOS'!$D$2:$G$1571,4,0)-H475</f>
        <v>0</v>
      </c>
    </row>
    <row r="476" spans="7:9" x14ac:dyDescent="0.25">
      <c r="G476">
        <v>5404</v>
      </c>
      <c r="H476" s="6">
        <v>3797.663878095238</v>
      </c>
      <c r="I476" s="226">
        <f>VLOOKUP(G476,'VDs DUELOS'!$D$2:$G$1571,4,0)-H476</f>
        <v>0</v>
      </c>
    </row>
    <row r="477" spans="7:9" x14ac:dyDescent="0.25">
      <c r="G477">
        <v>5433</v>
      </c>
      <c r="H477" s="6">
        <v>1367.0580876190477</v>
      </c>
      <c r="I477" s="226">
        <f>VLOOKUP(G477,'VDs DUELOS'!$D$2:$G$1571,4,0)-H477</f>
        <v>0</v>
      </c>
    </row>
    <row r="478" spans="7:9" x14ac:dyDescent="0.25">
      <c r="G478">
        <v>5445</v>
      </c>
      <c r="H478" s="6">
        <v>2001.9301028571431</v>
      </c>
      <c r="I478" s="226">
        <f>VLOOKUP(G478,'VDs DUELOS'!$D$2:$G$1571,4,0)-H478</f>
        <v>0</v>
      </c>
    </row>
    <row r="479" spans="7:9" x14ac:dyDescent="0.25">
      <c r="G479">
        <v>5446</v>
      </c>
      <c r="H479" s="6">
        <v>2483.7395428571431</v>
      </c>
      <c r="I479" s="226">
        <f>VLOOKUP(G479,'VDs DUELOS'!$D$2:$G$1571,4,0)-H479</f>
        <v>0</v>
      </c>
    </row>
    <row r="480" spans="7:9" x14ac:dyDescent="0.25">
      <c r="G480">
        <v>5454</v>
      </c>
      <c r="H480" s="6">
        <v>0</v>
      </c>
      <c r="I480" s="226" t="e">
        <f>VLOOKUP(G480,'VDs DUELOS'!$D$2:$G$1571,4,0)-H480</f>
        <v>#N/A</v>
      </c>
    </row>
    <row r="481" spans="7:9" x14ac:dyDescent="0.25">
      <c r="G481">
        <v>5458</v>
      </c>
      <c r="H481" s="6">
        <v>482.98156</v>
      </c>
      <c r="I481" s="226" t="e">
        <f>VLOOKUP(G481,'VDs DUELOS'!$D$2:$G$1571,4,0)-H481</f>
        <v>#N/A</v>
      </c>
    </row>
    <row r="482" spans="7:9" x14ac:dyDescent="0.25">
      <c r="G482">
        <v>5463</v>
      </c>
      <c r="H482" s="6">
        <v>2813.6322742857146</v>
      </c>
      <c r="I482" s="226">
        <f>VLOOKUP(G482,'VDs DUELOS'!$D$2:$G$1571,4,0)-H482</f>
        <v>0</v>
      </c>
    </row>
    <row r="483" spans="7:9" x14ac:dyDescent="0.25">
      <c r="G483">
        <v>5473</v>
      </c>
      <c r="H483" s="6">
        <v>2673.3449676190476</v>
      </c>
      <c r="I483" s="226">
        <f>VLOOKUP(G483,'VDs DUELOS'!$D$2:$G$1571,4,0)-H483</f>
        <v>0</v>
      </c>
    </row>
    <row r="484" spans="7:9" x14ac:dyDescent="0.25">
      <c r="G484">
        <v>5479</v>
      </c>
      <c r="H484" s="6">
        <v>1620.6196495238096</v>
      </c>
      <c r="I484" s="226">
        <f>VLOOKUP(G484,'VDs DUELOS'!$D$2:$G$1571,4,0)-H484</f>
        <v>0</v>
      </c>
    </row>
    <row r="485" spans="7:9" x14ac:dyDescent="0.25">
      <c r="G485">
        <v>5483</v>
      </c>
      <c r="H485" s="6">
        <v>2403.7018438095238</v>
      </c>
      <c r="I485" s="226">
        <f>VLOOKUP(G485,'VDs DUELOS'!$D$2:$G$1571,4,0)-H485</f>
        <v>0</v>
      </c>
    </row>
    <row r="486" spans="7:9" x14ac:dyDescent="0.25">
      <c r="G486">
        <v>5486</v>
      </c>
      <c r="H486" s="6">
        <v>2522.7310720000005</v>
      </c>
      <c r="I486" s="226">
        <f>VLOOKUP(G486,'VDs DUELOS'!$D$2:$G$1571,4,0)-H486</f>
        <v>0</v>
      </c>
    </row>
    <row r="487" spans="7:9" x14ac:dyDescent="0.25">
      <c r="G487">
        <v>5503</v>
      </c>
      <c r="H487" s="6">
        <v>3203.9126568421052</v>
      </c>
      <c r="I487" s="226">
        <f>VLOOKUP(G487,'VDs DUELOS'!$D$2:$G$1571,4,0)-H487</f>
        <v>0</v>
      </c>
    </row>
    <row r="488" spans="7:9" x14ac:dyDescent="0.25">
      <c r="G488">
        <v>5526</v>
      </c>
      <c r="H488" s="6">
        <v>6294.6497600000002</v>
      </c>
      <c r="I488" s="226">
        <f>VLOOKUP(G488,'VDs DUELOS'!$D$2:$G$1571,4,0)-H488</f>
        <v>0</v>
      </c>
    </row>
    <row r="489" spans="7:9" x14ac:dyDescent="0.25">
      <c r="G489">
        <v>5527</v>
      </c>
      <c r="H489" s="6">
        <v>1752.1426209523809</v>
      </c>
      <c r="I489" s="226">
        <f>VLOOKUP(G489,'VDs DUELOS'!$D$2:$G$1571,4,0)-H489</f>
        <v>0</v>
      </c>
    </row>
    <row r="490" spans="7:9" x14ac:dyDescent="0.25">
      <c r="G490">
        <v>5531</v>
      </c>
      <c r="H490" s="6">
        <v>2152.9429714285716</v>
      </c>
      <c r="I490" s="226">
        <f>VLOOKUP(G490,'VDs DUELOS'!$D$2:$G$1571,4,0)-H490</f>
        <v>0</v>
      </c>
    </row>
    <row r="491" spans="7:9" x14ac:dyDescent="0.25">
      <c r="G491">
        <v>5549</v>
      </c>
      <c r="H491" s="6">
        <v>3064.3932547368422</v>
      </c>
      <c r="I491" s="226">
        <f>VLOOKUP(G491,'VDs DUELOS'!$D$2:$G$1571,4,0)-H491</f>
        <v>0</v>
      </c>
    </row>
    <row r="492" spans="7:9" x14ac:dyDescent="0.25">
      <c r="G492">
        <v>5551</v>
      </c>
      <c r="H492" s="6">
        <v>2263.7272152380951</v>
      </c>
      <c r="I492" s="226">
        <f>VLOOKUP(G492,'VDs DUELOS'!$D$2:$G$1571,4,0)-H492</f>
        <v>0</v>
      </c>
    </row>
    <row r="493" spans="7:9" x14ac:dyDescent="0.25">
      <c r="G493">
        <v>5558</v>
      </c>
      <c r="H493" s="6">
        <v>1666.5628876190476</v>
      </c>
      <c r="I493" s="226">
        <f>VLOOKUP(G493,'VDs DUELOS'!$D$2:$G$1571,4,0)-H493</f>
        <v>0</v>
      </c>
    </row>
    <row r="494" spans="7:9" x14ac:dyDescent="0.25">
      <c r="G494">
        <v>5559</v>
      </c>
      <c r="H494" s="6">
        <v>2618.2595657142856</v>
      </c>
      <c r="I494" s="226">
        <f>VLOOKUP(G494,'VDs DUELOS'!$D$2:$G$1571,4,0)-H494</f>
        <v>0</v>
      </c>
    </row>
    <row r="495" spans="7:9" x14ac:dyDescent="0.25">
      <c r="G495">
        <v>5562</v>
      </c>
      <c r="H495" s="6">
        <v>2572.8233955555556</v>
      </c>
      <c r="I495" s="226">
        <f>VLOOKUP(G495,'VDs DUELOS'!$D$2:$G$1571,4,0)-H495</f>
        <v>0</v>
      </c>
    </row>
    <row r="496" spans="7:9" x14ac:dyDescent="0.25">
      <c r="G496">
        <v>5589</v>
      </c>
      <c r="H496" s="6">
        <v>1593.568712</v>
      </c>
      <c r="I496" s="226">
        <f>VLOOKUP(G496,'VDs DUELOS'!$D$2:$G$1571,4,0)-H496</f>
        <v>0</v>
      </c>
    </row>
    <row r="497" spans="7:9" x14ac:dyDescent="0.25">
      <c r="G497">
        <v>5603</v>
      </c>
      <c r="H497" s="6">
        <v>7431.55660952381</v>
      </c>
      <c r="I497" s="226">
        <f>VLOOKUP(G497,'VDs DUELOS'!$D$2:$G$1571,4,0)-H497</f>
        <v>0</v>
      </c>
    </row>
    <row r="498" spans="7:9" x14ac:dyDescent="0.25">
      <c r="G498">
        <v>5620</v>
      </c>
      <c r="H498" s="6">
        <v>2609.501059047619</v>
      </c>
      <c r="I498" s="226">
        <f>VLOOKUP(G498,'VDs DUELOS'!$D$2:$G$1571,4,0)-H498</f>
        <v>0</v>
      </c>
    </row>
    <row r="499" spans="7:9" x14ac:dyDescent="0.25">
      <c r="G499">
        <v>5626</v>
      </c>
      <c r="H499" s="6">
        <v>2230.5206857142857</v>
      </c>
      <c r="I499" s="226">
        <f>VLOOKUP(G499,'VDs DUELOS'!$D$2:$G$1571,4,0)-H499</f>
        <v>0</v>
      </c>
    </row>
    <row r="500" spans="7:9" x14ac:dyDescent="0.25">
      <c r="G500">
        <v>5650</v>
      </c>
      <c r="H500" s="6">
        <v>2074.7198400000002</v>
      </c>
      <c r="I500" s="226">
        <f>VLOOKUP(G500,'VDs DUELOS'!$D$2:$G$1571,4,0)-H500</f>
        <v>0</v>
      </c>
    </row>
    <row r="501" spans="7:9" x14ac:dyDescent="0.25">
      <c r="G501">
        <v>5664</v>
      </c>
      <c r="H501" s="6">
        <v>2619.7428647619049</v>
      </c>
      <c r="I501" s="226">
        <f>VLOOKUP(G501,'VDs DUELOS'!$D$2:$G$1571,4,0)-H501</f>
        <v>0</v>
      </c>
    </row>
    <row r="502" spans="7:9" x14ac:dyDescent="0.25">
      <c r="G502">
        <v>5666</v>
      </c>
      <c r="H502" s="6">
        <v>1758.0025600000001</v>
      </c>
      <c r="I502" s="226">
        <f>VLOOKUP(G502,'VDs DUELOS'!$D$2:$G$1571,4,0)-H502</f>
        <v>0</v>
      </c>
    </row>
    <row r="503" spans="7:9" x14ac:dyDescent="0.25">
      <c r="G503">
        <v>5670</v>
      </c>
      <c r="H503" s="6">
        <v>2286.3197333333333</v>
      </c>
      <c r="I503" s="226">
        <f>VLOOKUP(G503,'VDs DUELOS'!$D$2:$G$1571,4,0)-H503</f>
        <v>0</v>
      </c>
    </row>
    <row r="504" spans="7:9" x14ac:dyDescent="0.25">
      <c r="G504">
        <v>5679</v>
      </c>
      <c r="H504" s="6">
        <v>8155.894056000001</v>
      </c>
      <c r="I504" s="226">
        <f>VLOOKUP(G504,'VDs DUELOS'!$D$2:$G$1571,4,0)-H504</f>
        <v>0</v>
      </c>
    </row>
    <row r="505" spans="7:9" x14ac:dyDescent="0.25">
      <c r="G505">
        <v>5727</v>
      </c>
      <c r="H505" s="6">
        <v>4245.681295238096</v>
      </c>
      <c r="I505" s="226">
        <f>VLOOKUP(G505,'VDs DUELOS'!$D$2:$G$1571,4,0)-H505</f>
        <v>0</v>
      </c>
    </row>
    <row r="506" spans="7:9" x14ac:dyDescent="0.25">
      <c r="G506">
        <v>5753</v>
      </c>
      <c r="H506" s="6">
        <v>2251.033340952381</v>
      </c>
      <c r="I506" s="226">
        <f>VLOOKUP(G506,'VDs DUELOS'!$D$2:$G$1571,4,0)-H506</f>
        <v>0</v>
      </c>
    </row>
    <row r="507" spans="7:9" x14ac:dyDescent="0.25">
      <c r="G507">
        <v>5757</v>
      </c>
      <c r="H507" s="6">
        <v>0</v>
      </c>
      <c r="I507" s="226" t="e">
        <f>VLOOKUP(G507,'VDs DUELOS'!$D$2:$G$1571,4,0)-H507</f>
        <v>#N/A</v>
      </c>
    </row>
    <row r="508" spans="7:9" x14ac:dyDescent="0.25">
      <c r="G508">
        <v>5760</v>
      </c>
      <c r="H508" s="6">
        <v>2533.6902171428574</v>
      </c>
      <c r="I508" s="226">
        <f>VLOOKUP(G508,'VDs DUELOS'!$D$2:$G$1571,4,0)-H508</f>
        <v>0</v>
      </c>
    </row>
    <row r="509" spans="7:9" x14ac:dyDescent="0.25">
      <c r="G509">
        <v>5799</v>
      </c>
      <c r="H509" s="6">
        <v>0</v>
      </c>
      <c r="I509" s="226" t="e">
        <f>VLOOKUP(G509,'VDs DUELOS'!$D$2:$G$1571,4,0)-H509</f>
        <v>#N/A</v>
      </c>
    </row>
    <row r="510" spans="7:9" x14ac:dyDescent="0.25">
      <c r="G510">
        <v>5807</v>
      </c>
      <c r="H510" s="6">
        <v>2270.8197104761907</v>
      </c>
      <c r="I510" s="226">
        <f>VLOOKUP(G510,'VDs DUELOS'!$D$2:$G$1571,4,0)-H510</f>
        <v>0</v>
      </c>
    </row>
    <row r="511" spans="7:9" x14ac:dyDescent="0.25">
      <c r="G511">
        <v>5812</v>
      </c>
      <c r="H511" s="6">
        <v>1543.5309333333335</v>
      </c>
      <c r="I511" s="226">
        <f>VLOOKUP(G511,'VDs DUELOS'!$D$2:$G$1571,4,0)-H511</f>
        <v>0</v>
      </c>
    </row>
    <row r="512" spans="7:9" x14ac:dyDescent="0.25">
      <c r="G512">
        <v>5817</v>
      </c>
      <c r="H512" s="6">
        <v>0</v>
      </c>
      <c r="I512" s="226" t="e">
        <f>VLOOKUP(G512,'VDs DUELOS'!$D$2:$G$1571,4,0)-H512</f>
        <v>#N/A</v>
      </c>
    </row>
    <row r="513" spans="7:9" x14ac:dyDescent="0.25">
      <c r="G513">
        <v>5822</v>
      </c>
      <c r="H513" s="6">
        <v>0</v>
      </c>
      <c r="I513" s="226" t="e">
        <f>VLOOKUP(G513,'VDs DUELOS'!$D$2:$G$1571,4,0)-H513</f>
        <v>#N/A</v>
      </c>
    </row>
    <row r="514" spans="7:9" x14ac:dyDescent="0.25">
      <c r="G514">
        <v>5826</v>
      </c>
      <c r="H514" s="6">
        <v>2807.3497295238099</v>
      </c>
      <c r="I514" s="226">
        <f>VLOOKUP(G514,'VDs DUELOS'!$D$2:$G$1571,4,0)-H514</f>
        <v>0</v>
      </c>
    </row>
    <row r="515" spans="7:9" x14ac:dyDescent="0.25">
      <c r="G515">
        <v>5842</v>
      </c>
      <c r="H515" s="6">
        <v>5125.7563809523817</v>
      </c>
      <c r="I515" s="226">
        <f>VLOOKUP(G515,'VDs DUELOS'!$D$2:$G$1571,4,0)-H515</f>
        <v>0</v>
      </c>
    </row>
    <row r="516" spans="7:9" x14ac:dyDescent="0.25">
      <c r="G516">
        <v>5850</v>
      </c>
      <c r="H516" s="6">
        <v>2162.2689600000003</v>
      </c>
      <c r="I516" s="226">
        <f>VLOOKUP(G516,'VDs DUELOS'!$D$2:$G$1571,4,0)-H516</f>
        <v>0</v>
      </c>
    </row>
    <row r="517" spans="7:9" x14ac:dyDescent="0.25">
      <c r="G517">
        <v>5870</v>
      </c>
      <c r="H517" s="6">
        <v>0</v>
      </c>
      <c r="I517" s="226" t="e">
        <f>VLOOKUP(G517,'VDs DUELOS'!$D$2:$G$1571,4,0)-H517</f>
        <v>#N/A</v>
      </c>
    </row>
    <row r="518" spans="7:9" x14ac:dyDescent="0.25">
      <c r="G518">
        <v>5871</v>
      </c>
      <c r="H518" s="6">
        <v>1008.1149866666667</v>
      </c>
      <c r="I518" s="226">
        <f>VLOOKUP(G518,'VDs DUELOS'!$D$2:$G$1571,4,0)-H518</f>
        <v>0</v>
      </c>
    </row>
    <row r="519" spans="7:9" x14ac:dyDescent="0.25">
      <c r="G519">
        <v>5894</v>
      </c>
      <c r="H519" s="6">
        <v>3065.1362361904762</v>
      </c>
      <c r="I519" s="226">
        <f>VLOOKUP(G519,'VDs DUELOS'!$D$2:$G$1571,4,0)-H519</f>
        <v>0</v>
      </c>
    </row>
    <row r="520" spans="7:9" x14ac:dyDescent="0.25">
      <c r="G520">
        <v>5938</v>
      </c>
      <c r="H520" s="6">
        <v>1855.8752761904761</v>
      </c>
      <c r="I520" s="226">
        <f>VLOOKUP(G520,'VDs DUELOS'!$D$2:$G$1571,4,0)-H520</f>
        <v>0</v>
      </c>
    </row>
    <row r="521" spans="7:9" x14ac:dyDescent="0.25">
      <c r="G521">
        <v>5963</v>
      </c>
      <c r="H521" s="6">
        <v>3467.3201840000002</v>
      </c>
      <c r="I521" s="226">
        <f>VLOOKUP(G521,'VDs DUELOS'!$D$2:$G$1571,4,0)-H521</f>
        <v>0</v>
      </c>
    </row>
    <row r="522" spans="7:9" x14ac:dyDescent="0.25">
      <c r="G522">
        <v>5984</v>
      </c>
      <c r="H522" s="6">
        <v>2089.3695199999997</v>
      </c>
      <c r="I522" s="226">
        <f>VLOOKUP(G522,'VDs DUELOS'!$D$2:$G$1571,4,0)-H522</f>
        <v>0</v>
      </c>
    </row>
    <row r="523" spans="7:9" x14ac:dyDescent="0.25">
      <c r="G523">
        <v>5987</v>
      </c>
      <c r="H523" s="6">
        <v>1991.905616</v>
      </c>
      <c r="I523" s="226">
        <f>VLOOKUP(G523,'VDs DUELOS'!$D$2:$G$1571,4,0)-H523</f>
        <v>0</v>
      </c>
    </row>
    <row r="524" spans="7:9" x14ac:dyDescent="0.25">
      <c r="G524">
        <v>6005</v>
      </c>
      <c r="H524" s="6">
        <v>-66.131009523809539</v>
      </c>
      <c r="I524" s="226" t="e">
        <f>VLOOKUP(G524,'VDs DUELOS'!$D$2:$G$1571,4,0)-H524</f>
        <v>#N/A</v>
      </c>
    </row>
    <row r="525" spans="7:9" x14ac:dyDescent="0.25">
      <c r="G525">
        <v>6006</v>
      </c>
      <c r="H525" s="6">
        <v>1811.0790704761905</v>
      </c>
      <c r="I525" s="226">
        <f>VLOOKUP(G525,'VDs DUELOS'!$D$2:$G$1571,4,0)-H525</f>
        <v>0</v>
      </c>
    </row>
    <row r="526" spans="7:9" x14ac:dyDescent="0.25">
      <c r="G526">
        <v>6016</v>
      </c>
      <c r="H526" s="6">
        <v>4006.3093840000001</v>
      </c>
      <c r="I526" s="226">
        <f>VLOOKUP(G526,'VDs DUELOS'!$D$2:$G$1571,4,0)-H526</f>
        <v>0</v>
      </c>
    </row>
    <row r="527" spans="7:9" x14ac:dyDescent="0.25">
      <c r="G527">
        <v>6041</v>
      </c>
      <c r="H527" s="6">
        <v>2122.0096239999998</v>
      </c>
      <c r="I527" s="226">
        <f>VLOOKUP(G527,'VDs DUELOS'!$D$2:$G$1571,4,0)-H527</f>
        <v>0</v>
      </c>
    </row>
    <row r="528" spans="7:9" x14ac:dyDescent="0.25">
      <c r="G528">
        <v>6072</v>
      </c>
      <c r="H528" s="6">
        <v>-9.4002560000000006</v>
      </c>
      <c r="I528" s="226" t="e">
        <f>VLOOKUP(G528,'VDs DUELOS'!$D$2:$G$1571,4,0)-H528</f>
        <v>#N/A</v>
      </c>
    </row>
    <row r="529" spans="7:9" x14ac:dyDescent="0.25">
      <c r="G529">
        <v>6075</v>
      </c>
      <c r="H529" s="6">
        <v>1685.7743680000001</v>
      </c>
      <c r="I529" s="226">
        <f>VLOOKUP(G529,'VDs DUELOS'!$D$2:$G$1571,4,0)-H529</f>
        <v>0</v>
      </c>
    </row>
    <row r="530" spans="7:9" x14ac:dyDescent="0.25">
      <c r="G530">
        <v>6077</v>
      </c>
      <c r="H530" s="6">
        <v>2929.7170819047619</v>
      </c>
      <c r="I530" s="226">
        <f>VLOOKUP(G530,'VDs DUELOS'!$D$2:$G$1571,4,0)-H530</f>
        <v>0</v>
      </c>
    </row>
    <row r="531" spans="7:9" x14ac:dyDescent="0.25">
      <c r="G531">
        <v>6091</v>
      </c>
      <c r="H531" s="6">
        <v>103.45272800000001</v>
      </c>
      <c r="I531" s="226" t="e">
        <f>VLOOKUP(G531,'VDs DUELOS'!$D$2:$G$1571,4,0)-H531</f>
        <v>#N/A</v>
      </c>
    </row>
    <row r="532" spans="7:9" x14ac:dyDescent="0.25">
      <c r="G532">
        <v>6094</v>
      </c>
      <c r="H532" s="6">
        <v>2291.3794000000003</v>
      </c>
      <c r="I532" s="226">
        <f>VLOOKUP(G532,'VDs DUELOS'!$D$2:$G$1571,4,0)-H532</f>
        <v>0</v>
      </c>
    </row>
    <row r="533" spans="7:9" x14ac:dyDescent="0.25">
      <c r="G533">
        <v>6107</v>
      </c>
      <c r="H533" s="6">
        <v>-48.745318095238098</v>
      </c>
      <c r="I533" s="226" t="e">
        <f>VLOOKUP(G533,'VDs DUELOS'!$D$2:$G$1571,4,0)-H533</f>
        <v>#N/A</v>
      </c>
    </row>
    <row r="534" spans="7:9" x14ac:dyDescent="0.25">
      <c r="G534">
        <v>6120</v>
      </c>
      <c r="H534" s="6">
        <v>2706.6105120000002</v>
      </c>
      <c r="I534" s="226">
        <f>VLOOKUP(G534,'VDs DUELOS'!$D$2:$G$1571,4,0)-H534</f>
        <v>0</v>
      </c>
    </row>
    <row r="535" spans="7:9" x14ac:dyDescent="0.25">
      <c r="G535">
        <v>6122</v>
      </c>
      <c r="H535" s="6">
        <v>3060.800304761905</v>
      </c>
      <c r="I535" s="226">
        <f>VLOOKUP(G535,'VDs DUELOS'!$D$2:$G$1571,4,0)-H535</f>
        <v>0</v>
      </c>
    </row>
    <row r="536" spans="7:9" x14ac:dyDescent="0.25">
      <c r="G536">
        <v>6124</v>
      </c>
      <c r="H536" s="6">
        <v>1762.1831619047618</v>
      </c>
      <c r="I536" s="226">
        <f>VLOOKUP(G536,'VDs DUELOS'!$D$2:$G$1571,4,0)-H536</f>
        <v>0</v>
      </c>
    </row>
    <row r="537" spans="7:9" x14ac:dyDescent="0.25">
      <c r="G537">
        <v>6133</v>
      </c>
      <c r="H537" s="6">
        <v>996.45171809523799</v>
      </c>
      <c r="I537" s="226">
        <f>VLOOKUP(G537,'VDs DUELOS'!$D$2:$G$1571,4,0)-H537</f>
        <v>0</v>
      </c>
    </row>
    <row r="538" spans="7:9" x14ac:dyDescent="0.25">
      <c r="G538">
        <v>6134</v>
      </c>
      <c r="H538" s="6">
        <v>2799.71504</v>
      </c>
      <c r="I538" s="226">
        <f>VLOOKUP(G538,'VDs DUELOS'!$D$2:$G$1571,4,0)-H538</f>
        <v>0</v>
      </c>
    </row>
    <row r="539" spans="7:9" x14ac:dyDescent="0.25">
      <c r="G539">
        <v>6143</v>
      </c>
      <c r="H539" s="6">
        <v>-71.757203809523816</v>
      </c>
      <c r="I539" s="226" t="e">
        <f>VLOOKUP(G539,'VDs DUELOS'!$D$2:$G$1571,4,0)-H539</f>
        <v>#N/A</v>
      </c>
    </row>
    <row r="540" spans="7:9" x14ac:dyDescent="0.25">
      <c r="G540">
        <v>6146</v>
      </c>
      <c r="H540" s="6">
        <v>2023.9909714285714</v>
      </c>
      <c r="I540" s="226">
        <f>VLOOKUP(G540,'VDs DUELOS'!$D$2:$G$1571,4,0)-H540</f>
        <v>0</v>
      </c>
    </row>
    <row r="541" spans="7:9" x14ac:dyDescent="0.25">
      <c r="G541">
        <v>6150</v>
      </c>
      <c r="H541" s="6">
        <v>1279.7261520000002</v>
      </c>
      <c r="I541" s="226">
        <f>VLOOKUP(G541,'VDs DUELOS'!$D$2:$G$1571,4,0)-H541</f>
        <v>0</v>
      </c>
    </row>
    <row r="542" spans="7:9" x14ac:dyDescent="0.25">
      <c r="G542">
        <v>6154</v>
      </c>
      <c r="H542" s="6">
        <v>1504.940904</v>
      </c>
      <c r="I542" s="226">
        <f>VLOOKUP(G542,'VDs DUELOS'!$D$2:$G$1571,4,0)-H542</f>
        <v>0</v>
      </c>
    </row>
    <row r="543" spans="7:9" x14ac:dyDescent="0.25">
      <c r="G543">
        <v>6158</v>
      </c>
      <c r="H543" s="6">
        <v>4160.4382720000003</v>
      </c>
      <c r="I543" s="226">
        <f>VLOOKUP(G543,'VDs DUELOS'!$D$2:$G$1571,4,0)-H543</f>
        <v>0</v>
      </c>
    </row>
    <row r="544" spans="7:9" x14ac:dyDescent="0.25">
      <c r="G544">
        <v>6162</v>
      </c>
      <c r="H544" s="6">
        <v>0</v>
      </c>
      <c r="I544" s="226" t="e">
        <f>VLOOKUP(G544,'VDs DUELOS'!$D$2:$G$1571,4,0)-H544</f>
        <v>#N/A</v>
      </c>
    </row>
    <row r="545" spans="7:9" x14ac:dyDescent="0.25">
      <c r="G545">
        <v>6172</v>
      </c>
      <c r="H545" s="6">
        <v>2883.8783058823528</v>
      </c>
      <c r="I545" s="226">
        <f>VLOOKUP(G545,'VDs DUELOS'!$D$2:$G$1571,4,0)-H545</f>
        <v>0</v>
      </c>
    </row>
    <row r="546" spans="7:9" x14ac:dyDescent="0.25">
      <c r="G546">
        <v>6173</v>
      </c>
      <c r="H546" s="6">
        <v>1299.5478160000002</v>
      </c>
      <c r="I546" s="226">
        <f>VLOOKUP(G546,'VDs DUELOS'!$D$2:$G$1571,4,0)-H546</f>
        <v>0</v>
      </c>
    </row>
    <row r="547" spans="7:9" x14ac:dyDescent="0.25">
      <c r="G547">
        <v>6183</v>
      </c>
      <c r="H547" s="6">
        <v>1145.66932</v>
      </c>
      <c r="I547" s="226">
        <f>VLOOKUP(G547,'VDs DUELOS'!$D$2:$G$1571,4,0)-H547</f>
        <v>0</v>
      </c>
    </row>
    <row r="548" spans="7:9" x14ac:dyDescent="0.25">
      <c r="G548">
        <v>6200</v>
      </c>
      <c r="H548" s="6">
        <v>2679.093061052632</v>
      </c>
      <c r="I548" s="226">
        <f>VLOOKUP(G548,'VDs DUELOS'!$D$2:$G$1571,4,0)-H548</f>
        <v>0</v>
      </c>
    </row>
    <row r="549" spans="7:9" x14ac:dyDescent="0.25">
      <c r="G549">
        <v>6201</v>
      </c>
      <c r="H549" s="6">
        <v>4977.5335157894742</v>
      </c>
      <c r="I549" s="226">
        <f>VLOOKUP(G549,'VDs DUELOS'!$D$2:$G$1571,4,0)-H549</f>
        <v>0</v>
      </c>
    </row>
    <row r="550" spans="7:9" x14ac:dyDescent="0.25">
      <c r="G550">
        <v>6206</v>
      </c>
      <c r="H550" s="6">
        <v>1742.7746640000003</v>
      </c>
      <c r="I550" s="226">
        <f>VLOOKUP(G550,'VDs DUELOS'!$D$2:$G$1571,4,0)-H550</f>
        <v>0</v>
      </c>
    </row>
    <row r="551" spans="7:9" x14ac:dyDescent="0.25">
      <c r="G551">
        <v>6224</v>
      </c>
      <c r="H551" s="6">
        <v>2159.7295695238095</v>
      </c>
      <c r="I551" s="226">
        <f>VLOOKUP(G551,'VDs DUELOS'!$D$2:$G$1571,4,0)-H551</f>
        <v>0</v>
      </c>
    </row>
    <row r="552" spans="7:9" x14ac:dyDescent="0.25">
      <c r="G552">
        <v>6227</v>
      </c>
      <c r="H552" s="6">
        <v>0</v>
      </c>
      <c r="I552" s="226" t="e">
        <f>VLOOKUP(G552,'VDs DUELOS'!$D$2:$G$1571,4,0)-H552</f>
        <v>#N/A</v>
      </c>
    </row>
    <row r="553" spans="7:9" x14ac:dyDescent="0.25">
      <c r="G553">
        <v>6243</v>
      </c>
      <c r="H553" s="6">
        <v>2871.4360880000004</v>
      </c>
      <c r="I553" s="226">
        <f>VLOOKUP(G553,'VDs DUELOS'!$D$2:$G$1571,4,0)-H553</f>
        <v>0</v>
      </c>
    </row>
    <row r="554" spans="7:9" x14ac:dyDescent="0.25">
      <c r="G554">
        <v>6246</v>
      </c>
      <c r="H554" s="6">
        <v>2314.6467520000001</v>
      </c>
      <c r="I554" s="226">
        <f>VLOOKUP(G554,'VDs DUELOS'!$D$2:$G$1571,4,0)-H554</f>
        <v>0</v>
      </c>
    </row>
    <row r="555" spans="7:9" x14ac:dyDescent="0.25">
      <c r="G555">
        <v>6248</v>
      </c>
      <c r="H555" s="6">
        <v>285.40210285714284</v>
      </c>
      <c r="I555" s="226" t="e">
        <f>VLOOKUP(G555,'VDs DUELOS'!$D$2:$G$1571,4,0)-H555</f>
        <v>#N/A</v>
      </c>
    </row>
    <row r="556" spans="7:9" x14ac:dyDescent="0.25">
      <c r="G556">
        <v>6249</v>
      </c>
      <c r="H556" s="6">
        <v>1420.5161828571429</v>
      </c>
      <c r="I556" s="226" t="e">
        <f>VLOOKUP(G556,'VDs DUELOS'!$D$2:$G$1571,4,0)-H556</f>
        <v>#N/A</v>
      </c>
    </row>
    <row r="557" spans="7:9" x14ac:dyDescent="0.25">
      <c r="G557">
        <v>6297</v>
      </c>
      <c r="H557" s="6">
        <v>0.118904</v>
      </c>
      <c r="I557" s="226" t="e">
        <f>VLOOKUP(G557,'VDs DUELOS'!$D$2:$G$1571,4,0)-H557</f>
        <v>#N/A</v>
      </c>
    </row>
    <row r="558" spans="7:9" x14ac:dyDescent="0.25">
      <c r="G558">
        <v>6300</v>
      </c>
      <c r="H558" s="6">
        <v>2315.946476190476</v>
      </c>
      <c r="I558" s="226">
        <f>VLOOKUP(G558,'VDs DUELOS'!$D$2:$G$1571,4,0)-H558</f>
        <v>0</v>
      </c>
    </row>
    <row r="559" spans="7:9" x14ac:dyDescent="0.25">
      <c r="G559">
        <v>6302</v>
      </c>
      <c r="H559" s="6">
        <v>1401.432380952381</v>
      </c>
      <c r="I559" s="226">
        <f>VLOOKUP(G559,'VDs DUELOS'!$D$2:$G$1571,4,0)-H559</f>
        <v>0</v>
      </c>
    </row>
    <row r="560" spans="7:9" x14ac:dyDescent="0.25">
      <c r="G560">
        <v>6310</v>
      </c>
      <c r="H560" s="6">
        <v>0</v>
      </c>
      <c r="I560" s="226" t="e">
        <f>VLOOKUP(G560,'VDs DUELOS'!$D$2:$G$1571,4,0)-H560</f>
        <v>#N/A</v>
      </c>
    </row>
    <row r="561" spans="7:9" x14ac:dyDescent="0.25">
      <c r="G561">
        <v>6331</v>
      </c>
      <c r="H561" s="6">
        <v>1608.7278159999998</v>
      </c>
      <c r="I561" s="226">
        <f>VLOOKUP(G561,'VDs DUELOS'!$D$2:$G$1571,4,0)-H561</f>
        <v>0</v>
      </c>
    </row>
    <row r="562" spans="7:9" x14ac:dyDescent="0.25">
      <c r="G562">
        <v>6335</v>
      </c>
      <c r="H562" s="6">
        <v>4194.571413333334</v>
      </c>
      <c r="I562" s="226">
        <f>VLOOKUP(G562,'VDs DUELOS'!$D$2:$G$1571,4,0)-H562</f>
        <v>0</v>
      </c>
    </row>
    <row r="563" spans="7:9" x14ac:dyDescent="0.25">
      <c r="G563">
        <v>6336</v>
      </c>
      <c r="H563" s="6">
        <v>1788.5329600000002</v>
      </c>
      <c r="I563" s="226">
        <f>VLOOKUP(G563,'VDs DUELOS'!$D$2:$G$1571,4,0)-H563</f>
        <v>0</v>
      </c>
    </row>
    <row r="564" spans="7:9" x14ac:dyDescent="0.25">
      <c r="G564">
        <v>6341</v>
      </c>
      <c r="H564" s="6">
        <v>2087.3534095238097</v>
      </c>
      <c r="I564" s="226">
        <f>VLOOKUP(G564,'VDs DUELOS'!$D$2:$G$1571,4,0)-H564</f>
        <v>0</v>
      </c>
    </row>
    <row r="565" spans="7:9" x14ac:dyDescent="0.25">
      <c r="G565">
        <v>6356</v>
      </c>
      <c r="H565" s="6">
        <v>3906.6771123809522</v>
      </c>
      <c r="I565" s="226">
        <f>VLOOKUP(G565,'VDs DUELOS'!$D$2:$G$1571,4,0)-H565</f>
        <v>0</v>
      </c>
    </row>
    <row r="566" spans="7:9" x14ac:dyDescent="0.25">
      <c r="G566">
        <v>6363</v>
      </c>
      <c r="H566" s="6">
        <v>7699.0731428571444</v>
      </c>
      <c r="I566" s="226">
        <f>VLOOKUP(G566,'VDs DUELOS'!$D$2:$G$1571,4,0)-H566</f>
        <v>0</v>
      </c>
    </row>
    <row r="567" spans="7:9" x14ac:dyDescent="0.25">
      <c r="G567">
        <v>6375</v>
      </c>
      <c r="H567" s="6">
        <v>2136.8823200000002</v>
      </c>
      <c r="I567" s="226">
        <f>VLOOKUP(G567,'VDs DUELOS'!$D$2:$G$1571,4,0)-H567</f>
        <v>0</v>
      </c>
    </row>
    <row r="568" spans="7:9" x14ac:dyDescent="0.25">
      <c r="G568">
        <v>6376</v>
      </c>
      <c r="H568" s="6">
        <v>2904.3152720000003</v>
      </c>
      <c r="I568" s="226">
        <f>VLOOKUP(G568,'VDs DUELOS'!$D$2:$G$1571,4,0)-H568</f>
        <v>0</v>
      </c>
    </row>
    <row r="569" spans="7:9" x14ac:dyDescent="0.25">
      <c r="G569">
        <v>6379</v>
      </c>
      <c r="H569" s="6">
        <v>1884.553287619048</v>
      </c>
      <c r="I569" s="226">
        <f>VLOOKUP(G569,'VDs DUELOS'!$D$2:$G$1571,4,0)-H569</f>
        <v>0</v>
      </c>
    </row>
    <row r="570" spans="7:9" x14ac:dyDescent="0.25">
      <c r="G570">
        <v>6397</v>
      </c>
      <c r="H570" s="6">
        <v>2275.593464</v>
      </c>
      <c r="I570" s="226">
        <f>VLOOKUP(G570,'VDs DUELOS'!$D$2:$G$1571,4,0)-H570</f>
        <v>0</v>
      </c>
    </row>
    <row r="571" spans="7:9" x14ac:dyDescent="0.25">
      <c r="G571">
        <v>6399</v>
      </c>
      <c r="H571" s="6">
        <v>638.32268190476191</v>
      </c>
      <c r="I571" s="226" t="e">
        <f>VLOOKUP(G571,'VDs DUELOS'!$D$2:$G$1571,4,0)-H571</f>
        <v>#N/A</v>
      </c>
    </row>
    <row r="572" spans="7:9" x14ac:dyDescent="0.25">
      <c r="G572">
        <v>6400</v>
      </c>
      <c r="H572" s="6">
        <v>1552.6723120000001</v>
      </c>
      <c r="I572" s="226">
        <f>VLOOKUP(G572,'VDs DUELOS'!$D$2:$G$1571,4,0)-H572</f>
        <v>0</v>
      </c>
    </row>
    <row r="573" spans="7:9" x14ac:dyDescent="0.25">
      <c r="G573">
        <v>6403</v>
      </c>
      <c r="H573" s="6">
        <v>5982.1430095238093</v>
      </c>
      <c r="I573" s="226">
        <f>VLOOKUP(G573,'VDs DUELOS'!$D$2:$G$1571,4,0)-H573</f>
        <v>0</v>
      </c>
    </row>
    <row r="574" spans="7:9" x14ac:dyDescent="0.25">
      <c r="G574">
        <v>6404</v>
      </c>
      <c r="H574" s="6">
        <v>5246.5657980952383</v>
      </c>
      <c r="I574" s="226">
        <f>VLOOKUP(G574,'VDs DUELOS'!$D$2:$G$1571,4,0)-H574</f>
        <v>0</v>
      </c>
    </row>
    <row r="575" spans="7:9" x14ac:dyDescent="0.25">
      <c r="G575">
        <v>6412</v>
      </c>
      <c r="H575" s="6">
        <v>3157.8326552380954</v>
      </c>
      <c r="I575" s="226">
        <f>VLOOKUP(G575,'VDs DUELOS'!$D$2:$G$1571,4,0)-H575</f>
        <v>0</v>
      </c>
    </row>
    <row r="576" spans="7:9" x14ac:dyDescent="0.25">
      <c r="G576">
        <v>6476</v>
      </c>
      <c r="H576" s="6">
        <v>2270.9238736842108</v>
      </c>
      <c r="I576" s="226">
        <f>VLOOKUP(G576,'VDs DUELOS'!$D$2:$G$1571,4,0)-H576</f>
        <v>0</v>
      </c>
    </row>
    <row r="577" spans="7:9" x14ac:dyDescent="0.25">
      <c r="G577">
        <v>6492</v>
      </c>
      <c r="H577" s="6">
        <v>0</v>
      </c>
      <c r="I577" s="226" t="e">
        <f>VLOOKUP(G577,'VDs DUELOS'!$D$2:$G$1571,4,0)-H577</f>
        <v>#N/A</v>
      </c>
    </row>
    <row r="578" spans="7:9" x14ac:dyDescent="0.25">
      <c r="G578">
        <v>6496</v>
      </c>
      <c r="H578" s="6">
        <v>0</v>
      </c>
      <c r="I578" s="226" t="e">
        <f>VLOOKUP(G578,'VDs DUELOS'!$D$2:$G$1571,4,0)-H578</f>
        <v>#N/A</v>
      </c>
    </row>
    <row r="579" spans="7:9" x14ac:dyDescent="0.25">
      <c r="G579">
        <v>6505</v>
      </c>
      <c r="H579" s="6">
        <v>2164.1485714285714</v>
      </c>
      <c r="I579" s="226">
        <f>VLOOKUP(G579,'VDs DUELOS'!$D$2:$G$1571,4,0)-H579</f>
        <v>0</v>
      </c>
    </row>
    <row r="580" spans="7:9" x14ac:dyDescent="0.25">
      <c r="G580">
        <v>6513</v>
      </c>
      <c r="H580" s="6">
        <v>4286.3547360000002</v>
      </c>
      <c r="I580" s="226">
        <f>VLOOKUP(G580,'VDs DUELOS'!$D$2:$G$1571,4,0)-H580</f>
        <v>0</v>
      </c>
    </row>
    <row r="581" spans="7:9" x14ac:dyDescent="0.25">
      <c r="G581">
        <v>6516</v>
      </c>
      <c r="H581" s="6">
        <v>2820.8835200000003</v>
      </c>
      <c r="I581" s="226">
        <f>VLOOKUP(G581,'VDs DUELOS'!$D$2:$G$1571,4,0)-H581</f>
        <v>0</v>
      </c>
    </row>
    <row r="582" spans="7:9" x14ac:dyDescent="0.25">
      <c r="G582">
        <v>6532</v>
      </c>
      <c r="H582" s="6">
        <v>2435.2008000000001</v>
      </c>
      <c r="I582" s="226">
        <f>VLOOKUP(G582,'VDs DUELOS'!$D$2:$G$1571,4,0)-H582</f>
        <v>0</v>
      </c>
    </row>
    <row r="583" spans="7:9" x14ac:dyDescent="0.25">
      <c r="G583">
        <v>6535</v>
      </c>
      <c r="H583" s="6">
        <v>1573.789</v>
      </c>
      <c r="I583" s="226">
        <f>VLOOKUP(G583,'VDs DUELOS'!$D$2:$G$1571,4,0)-H583</f>
        <v>0</v>
      </c>
    </row>
    <row r="584" spans="7:9" x14ac:dyDescent="0.25">
      <c r="G584">
        <v>6538</v>
      </c>
      <c r="H584" s="6">
        <v>2554.7663542857144</v>
      </c>
      <c r="I584" s="226">
        <f>VLOOKUP(G584,'VDs DUELOS'!$D$2:$G$1571,4,0)-H584</f>
        <v>0</v>
      </c>
    </row>
    <row r="585" spans="7:9" x14ac:dyDescent="0.25">
      <c r="G585">
        <v>6554</v>
      </c>
      <c r="H585" s="6">
        <v>1224.0362222222222</v>
      </c>
      <c r="I585" s="226">
        <f>VLOOKUP(G585,'VDs DUELOS'!$D$2:$G$1571,4,0)-H585</f>
        <v>0</v>
      </c>
    </row>
    <row r="586" spans="7:9" x14ac:dyDescent="0.25">
      <c r="G586">
        <v>6556</v>
      </c>
      <c r="H586" s="6">
        <v>1223.3089828571428</v>
      </c>
      <c r="I586" s="226">
        <f>VLOOKUP(G586,'VDs DUELOS'!$D$2:$G$1571,4,0)-H586</f>
        <v>0</v>
      </c>
    </row>
    <row r="587" spans="7:9" x14ac:dyDescent="0.25">
      <c r="G587">
        <v>6575</v>
      </c>
      <c r="H587" s="6">
        <v>3676.7262736842104</v>
      </c>
      <c r="I587" s="226">
        <f>VLOOKUP(G587,'VDs DUELOS'!$D$2:$G$1571,4,0)-H587</f>
        <v>0</v>
      </c>
    </row>
    <row r="588" spans="7:9" x14ac:dyDescent="0.25">
      <c r="G588">
        <v>6581</v>
      </c>
      <c r="H588" s="6">
        <v>6305.5565104761909</v>
      </c>
      <c r="I588" s="226">
        <f>VLOOKUP(G588,'VDs DUELOS'!$D$2:$G$1571,4,0)-H588</f>
        <v>0</v>
      </c>
    </row>
    <row r="589" spans="7:9" x14ac:dyDescent="0.25">
      <c r="G589">
        <v>6603</v>
      </c>
      <c r="H589" s="6">
        <v>0</v>
      </c>
      <c r="I589" s="226" t="e">
        <f>VLOOKUP(G589,'VDs DUELOS'!$D$2:$G$1571,4,0)-H589</f>
        <v>#N/A</v>
      </c>
    </row>
    <row r="590" spans="7:9" x14ac:dyDescent="0.25">
      <c r="G590">
        <v>6622</v>
      </c>
      <c r="H590" s="6">
        <v>1417.6212715789475</v>
      </c>
      <c r="I590" s="226">
        <f>VLOOKUP(G590,'VDs DUELOS'!$D$2:$G$1571,4,0)-H590</f>
        <v>0</v>
      </c>
    </row>
    <row r="591" spans="7:9" x14ac:dyDescent="0.25">
      <c r="G591">
        <v>6656</v>
      </c>
      <c r="H591" s="6">
        <v>0</v>
      </c>
      <c r="I591" s="226" t="e">
        <f>VLOOKUP(G591,'VDs DUELOS'!$D$2:$G$1571,4,0)-H591</f>
        <v>#N/A</v>
      </c>
    </row>
    <row r="592" spans="7:9" x14ac:dyDescent="0.25">
      <c r="G592">
        <v>6664</v>
      </c>
      <c r="H592" s="6">
        <v>2247.1726857142858</v>
      </c>
      <c r="I592" s="226">
        <f>VLOOKUP(G592,'VDs DUELOS'!$D$2:$G$1571,4,0)-H592</f>
        <v>0</v>
      </c>
    </row>
    <row r="593" spans="7:9" x14ac:dyDescent="0.25">
      <c r="G593">
        <v>6683</v>
      </c>
      <c r="H593" s="6">
        <v>3978.9774400000006</v>
      </c>
      <c r="I593" s="226">
        <f>VLOOKUP(G593,'VDs DUELOS'!$D$2:$G$1571,4,0)-H593</f>
        <v>0</v>
      </c>
    </row>
    <row r="594" spans="7:9" x14ac:dyDescent="0.25">
      <c r="G594">
        <v>6692</v>
      </c>
      <c r="H594" s="6">
        <v>1930.0609371428573</v>
      </c>
      <c r="I594" s="226">
        <f>VLOOKUP(G594,'VDs DUELOS'!$D$2:$G$1571,4,0)-H594</f>
        <v>0</v>
      </c>
    </row>
    <row r="595" spans="7:9" x14ac:dyDescent="0.25">
      <c r="G595">
        <v>6705</v>
      </c>
      <c r="H595" s="6">
        <v>2804.9822552380951</v>
      </c>
      <c r="I595" s="226">
        <f>VLOOKUP(G595,'VDs DUELOS'!$D$2:$G$1571,4,0)-H595</f>
        <v>0</v>
      </c>
    </row>
    <row r="596" spans="7:9" x14ac:dyDescent="0.25">
      <c r="G596">
        <v>6708</v>
      </c>
      <c r="H596" s="6">
        <v>1624.2053942857146</v>
      </c>
      <c r="I596" s="226">
        <f>VLOOKUP(G596,'VDs DUELOS'!$D$2:$G$1571,4,0)-H596</f>
        <v>0</v>
      </c>
    </row>
    <row r="597" spans="7:9" x14ac:dyDescent="0.25">
      <c r="G597">
        <v>6749</v>
      </c>
      <c r="H597" s="6">
        <v>1843.9533333333334</v>
      </c>
      <c r="I597" s="226">
        <f>VLOOKUP(G597,'VDs DUELOS'!$D$2:$G$1571,4,0)-H597</f>
        <v>0</v>
      </c>
    </row>
    <row r="598" spans="7:9" x14ac:dyDescent="0.25">
      <c r="G598">
        <v>6752</v>
      </c>
      <c r="H598" s="6">
        <v>1584.2986742857142</v>
      </c>
      <c r="I598" s="226">
        <f>VLOOKUP(G598,'VDs DUELOS'!$D$2:$G$1571,4,0)-H598</f>
        <v>0</v>
      </c>
    </row>
    <row r="599" spans="7:9" x14ac:dyDescent="0.25">
      <c r="G599">
        <v>6758</v>
      </c>
      <c r="H599" s="6">
        <v>1716.44976</v>
      </c>
      <c r="I599" s="226">
        <f>VLOOKUP(G599,'VDs DUELOS'!$D$2:$G$1571,4,0)-H599</f>
        <v>0</v>
      </c>
    </row>
    <row r="600" spans="7:9" x14ac:dyDescent="0.25">
      <c r="G600">
        <v>6776</v>
      </c>
      <c r="H600" s="6">
        <v>0</v>
      </c>
      <c r="I600" s="226" t="e">
        <f>VLOOKUP(G600,'VDs DUELOS'!$D$2:$G$1571,4,0)-H600</f>
        <v>#N/A</v>
      </c>
    </row>
    <row r="601" spans="7:9" x14ac:dyDescent="0.25">
      <c r="G601">
        <v>6786</v>
      </c>
      <c r="H601" s="6">
        <v>1180.932022857143</v>
      </c>
      <c r="I601" s="226" t="e">
        <f>VLOOKUP(G601,'VDs DUELOS'!$D$2:$G$1571,4,0)-H601</f>
        <v>#N/A</v>
      </c>
    </row>
    <row r="602" spans="7:9" x14ac:dyDescent="0.25">
      <c r="G602">
        <v>6795</v>
      </c>
      <c r="H602" s="6">
        <v>2395.0413942857144</v>
      </c>
      <c r="I602" s="226">
        <f>VLOOKUP(G602,'VDs DUELOS'!$D$2:$G$1571,4,0)-H602</f>
        <v>0</v>
      </c>
    </row>
    <row r="603" spans="7:9" x14ac:dyDescent="0.25">
      <c r="G603">
        <v>6797</v>
      </c>
      <c r="H603" s="6">
        <v>1035.6230552380955</v>
      </c>
      <c r="I603" s="226">
        <f>VLOOKUP(G603,'VDs DUELOS'!$D$2:$G$1571,4,0)-H603</f>
        <v>0</v>
      </c>
    </row>
    <row r="604" spans="7:9" x14ac:dyDescent="0.25">
      <c r="G604">
        <v>6801</v>
      </c>
      <c r="H604" s="6">
        <v>2903.7570133333338</v>
      </c>
      <c r="I604" s="226">
        <f>VLOOKUP(G604,'VDs DUELOS'!$D$2:$G$1571,4,0)-H604</f>
        <v>0</v>
      </c>
    </row>
    <row r="605" spans="7:9" x14ac:dyDescent="0.25">
      <c r="G605">
        <v>6819</v>
      </c>
      <c r="H605" s="6">
        <v>3531.4486857142861</v>
      </c>
      <c r="I605" s="226">
        <f>VLOOKUP(G605,'VDs DUELOS'!$D$2:$G$1571,4,0)-H605</f>
        <v>0</v>
      </c>
    </row>
    <row r="606" spans="7:9" x14ac:dyDescent="0.25">
      <c r="G606">
        <v>6829</v>
      </c>
      <c r="H606" s="6">
        <v>1907.685872</v>
      </c>
      <c r="I606" s="226">
        <f>VLOOKUP(G606,'VDs DUELOS'!$D$2:$G$1571,4,0)-H606</f>
        <v>0</v>
      </c>
    </row>
    <row r="607" spans="7:9" x14ac:dyDescent="0.25">
      <c r="G607">
        <v>6833</v>
      </c>
      <c r="H607" s="6">
        <v>1866.8935771428573</v>
      </c>
      <c r="I607" s="226">
        <f>VLOOKUP(G607,'VDs DUELOS'!$D$2:$G$1571,4,0)-H607</f>
        <v>0</v>
      </c>
    </row>
    <row r="608" spans="7:9" x14ac:dyDescent="0.25">
      <c r="G608">
        <v>6840</v>
      </c>
      <c r="H608" s="6">
        <v>1588.8458590476193</v>
      </c>
      <c r="I608" s="226">
        <f>VLOOKUP(G608,'VDs DUELOS'!$D$2:$G$1571,4,0)-H608</f>
        <v>0</v>
      </c>
    </row>
    <row r="609" spans="7:9" x14ac:dyDescent="0.25">
      <c r="G609">
        <v>6853</v>
      </c>
      <c r="H609" s="6">
        <v>5524.2979961904766</v>
      </c>
      <c r="I609" s="226">
        <f>VLOOKUP(G609,'VDs DUELOS'!$D$2:$G$1571,4,0)-H609</f>
        <v>0</v>
      </c>
    </row>
    <row r="610" spans="7:9" x14ac:dyDescent="0.25">
      <c r="G610">
        <v>6854</v>
      </c>
      <c r="H610" s="6">
        <v>2034.379702857143</v>
      </c>
      <c r="I610" s="226">
        <f>VLOOKUP(G610,'VDs DUELOS'!$D$2:$G$1571,4,0)-H610</f>
        <v>0</v>
      </c>
    </row>
    <row r="611" spans="7:9" x14ac:dyDescent="0.25">
      <c r="G611">
        <v>6859</v>
      </c>
      <c r="H611" s="6">
        <v>1791.567923809524</v>
      </c>
      <c r="I611" s="226">
        <f>VLOOKUP(G611,'VDs DUELOS'!$D$2:$G$1571,4,0)-H611</f>
        <v>0</v>
      </c>
    </row>
    <row r="612" spans="7:9" x14ac:dyDescent="0.25">
      <c r="G612">
        <v>6867</v>
      </c>
      <c r="H612" s="6">
        <v>1728.4066285714287</v>
      </c>
      <c r="I612" s="226">
        <f>VLOOKUP(G612,'VDs DUELOS'!$D$2:$G$1571,4,0)-H612</f>
        <v>0</v>
      </c>
    </row>
    <row r="613" spans="7:9" x14ac:dyDescent="0.25">
      <c r="G613">
        <v>6868</v>
      </c>
      <c r="H613" s="6">
        <v>2986.1517257142859</v>
      </c>
      <c r="I613" s="226">
        <f>VLOOKUP(G613,'VDs DUELOS'!$D$2:$G$1571,4,0)-H613</f>
        <v>0</v>
      </c>
    </row>
    <row r="614" spans="7:9" x14ac:dyDescent="0.25">
      <c r="G614">
        <v>6870</v>
      </c>
      <c r="H614" s="6">
        <v>3598.9344380952384</v>
      </c>
      <c r="I614" s="226">
        <f>VLOOKUP(G614,'VDs DUELOS'!$D$2:$G$1571,4,0)-H614</f>
        <v>0</v>
      </c>
    </row>
    <row r="615" spans="7:9" x14ac:dyDescent="0.25">
      <c r="G615">
        <v>6886</v>
      </c>
      <c r="H615" s="6">
        <v>2194.3674209523811</v>
      </c>
      <c r="I615" s="226">
        <f>VLOOKUP(G615,'VDs DUELOS'!$D$2:$G$1571,4,0)-H615</f>
        <v>0</v>
      </c>
    </row>
    <row r="616" spans="7:9" x14ac:dyDescent="0.25">
      <c r="G616">
        <v>6927</v>
      </c>
      <c r="H616" s="6">
        <v>0</v>
      </c>
      <c r="I616" s="226" t="e">
        <f>VLOOKUP(G616,'VDs DUELOS'!$D$2:$G$1571,4,0)-H616</f>
        <v>#N/A</v>
      </c>
    </row>
    <row r="617" spans="7:9" x14ac:dyDescent="0.25">
      <c r="G617">
        <v>6929</v>
      </c>
      <c r="H617" s="6">
        <v>2789.5125104761905</v>
      </c>
      <c r="I617" s="226">
        <f>VLOOKUP(G617,'VDs DUELOS'!$D$2:$G$1571,4,0)-H617</f>
        <v>0</v>
      </c>
    </row>
    <row r="618" spans="7:9" x14ac:dyDescent="0.25">
      <c r="G618">
        <v>6952</v>
      </c>
      <c r="H618" s="6">
        <v>0</v>
      </c>
      <c r="I618" s="226" t="e">
        <f>VLOOKUP(G618,'VDs DUELOS'!$D$2:$G$1571,4,0)-H618</f>
        <v>#N/A</v>
      </c>
    </row>
    <row r="619" spans="7:9" x14ac:dyDescent="0.25">
      <c r="G619">
        <v>6959</v>
      </c>
      <c r="H619" s="6">
        <v>0</v>
      </c>
      <c r="I619" s="226" t="e">
        <f>VLOOKUP(G619,'VDs DUELOS'!$D$2:$G$1571,4,0)-H619</f>
        <v>#N/A</v>
      </c>
    </row>
    <row r="620" spans="7:9" x14ac:dyDescent="0.25">
      <c r="G620">
        <v>6965</v>
      </c>
      <c r="H620" s="6">
        <v>0</v>
      </c>
      <c r="I620" s="226" t="e">
        <f>VLOOKUP(G620,'VDs DUELOS'!$D$2:$G$1571,4,0)-H620</f>
        <v>#N/A</v>
      </c>
    </row>
    <row r="621" spans="7:9" x14ac:dyDescent="0.25">
      <c r="G621">
        <v>7012</v>
      </c>
      <c r="H621" s="6">
        <v>2381.3243200000002</v>
      </c>
      <c r="I621" s="226">
        <f>VLOOKUP(G621,'VDs DUELOS'!$D$2:$G$1571,4,0)-H621</f>
        <v>0</v>
      </c>
    </row>
    <row r="622" spans="7:9" x14ac:dyDescent="0.25">
      <c r="G622">
        <v>7026</v>
      </c>
      <c r="H622" s="6">
        <v>1344.5531961904762</v>
      </c>
      <c r="I622" s="226">
        <f>VLOOKUP(G622,'VDs DUELOS'!$D$2:$G$1571,4,0)-H622</f>
        <v>0</v>
      </c>
    </row>
    <row r="623" spans="7:9" x14ac:dyDescent="0.25">
      <c r="G623">
        <v>7031</v>
      </c>
      <c r="H623" s="6">
        <v>0</v>
      </c>
      <c r="I623" s="226" t="e">
        <f>VLOOKUP(G623,'VDs DUELOS'!$D$2:$G$1571,4,0)-H623</f>
        <v>#N/A</v>
      </c>
    </row>
    <row r="624" spans="7:9" x14ac:dyDescent="0.25">
      <c r="G624">
        <v>7057</v>
      </c>
      <c r="H624" s="6">
        <v>2719.277516190476</v>
      </c>
      <c r="I624" s="226">
        <f>VLOOKUP(G624,'VDs DUELOS'!$D$2:$G$1571,4,0)-H624</f>
        <v>0</v>
      </c>
    </row>
    <row r="625" spans="7:9" x14ac:dyDescent="0.25">
      <c r="G625">
        <v>7084</v>
      </c>
      <c r="H625" s="6">
        <v>5371.0493104761917</v>
      </c>
      <c r="I625" s="226">
        <f>VLOOKUP(G625,'VDs DUELOS'!$D$2:$G$1571,4,0)-H625</f>
        <v>0</v>
      </c>
    </row>
    <row r="626" spans="7:9" x14ac:dyDescent="0.25">
      <c r="G626">
        <v>7088</v>
      </c>
      <c r="H626" s="6">
        <v>2837.4018694736842</v>
      </c>
      <c r="I626" s="226">
        <f>VLOOKUP(G626,'VDs DUELOS'!$D$2:$G$1571,4,0)-H626</f>
        <v>0</v>
      </c>
    </row>
    <row r="627" spans="7:9" x14ac:dyDescent="0.25">
      <c r="G627">
        <v>7092</v>
      </c>
      <c r="H627" s="6">
        <v>0</v>
      </c>
      <c r="I627" s="226" t="e">
        <f>VLOOKUP(G627,'VDs DUELOS'!$D$2:$G$1571,4,0)-H627</f>
        <v>#N/A</v>
      </c>
    </row>
    <row r="628" spans="7:9" x14ac:dyDescent="0.25">
      <c r="G628">
        <v>7105</v>
      </c>
      <c r="H628" s="6">
        <v>3649.963424</v>
      </c>
      <c r="I628" s="226">
        <f>VLOOKUP(G628,'VDs DUELOS'!$D$2:$G$1571,4,0)-H628</f>
        <v>0</v>
      </c>
    </row>
    <row r="629" spans="7:9" x14ac:dyDescent="0.25">
      <c r="G629">
        <v>7117</v>
      </c>
      <c r="H629" s="6">
        <v>3158.7736177777783</v>
      </c>
      <c r="I629" s="226">
        <f>VLOOKUP(G629,'VDs DUELOS'!$D$2:$G$1571,4,0)-H629</f>
        <v>0</v>
      </c>
    </row>
    <row r="630" spans="7:9" x14ac:dyDescent="0.25">
      <c r="G630">
        <v>7127</v>
      </c>
      <c r="H630" s="6">
        <v>2640.8678800000002</v>
      </c>
      <c r="I630" s="226">
        <f>VLOOKUP(G630,'VDs DUELOS'!$D$2:$G$1571,4,0)-H630</f>
        <v>0</v>
      </c>
    </row>
    <row r="631" spans="7:9" x14ac:dyDescent="0.25">
      <c r="G631">
        <v>7131</v>
      </c>
      <c r="H631" s="6">
        <v>0</v>
      </c>
      <c r="I631" s="226" t="e">
        <f>VLOOKUP(G631,'VDs DUELOS'!$D$2:$G$1571,4,0)-H631</f>
        <v>#N/A</v>
      </c>
    </row>
    <row r="632" spans="7:9" x14ac:dyDescent="0.25">
      <c r="G632">
        <v>7181</v>
      </c>
      <c r="H632" s="6">
        <v>166.03984000000003</v>
      </c>
      <c r="I632" s="226" t="e">
        <f>VLOOKUP(G632,'VDs DUELOS'!$D$2:$G$1571,4,0)-H632</f>
        <v>#N/A</v>
      </c>
    </row>
    <row r="633" spans="7:9" x14ac:dyDescent="0.25">
      <c r="G633">
        <v>7187</v>
      </c>
      <c r="H633" s="6">
        <v>2229.2628495238096</v>
      </c>
      <c r="I633" s="226">
        <f>VLOOKUP(G633,'VDs DUELOS'!$D$2:$G$1571,4,0)-H633</f>
        <v>0</v>
      </c>
    </row>
    <row r="634" spans="7:9" x14ac:dyDescent="0.25">
      <c r="G634">
        <v>7212</v>
      </c>
      <c r="H634" s="6">
        <v>2302.6297676190475</v>
      </c>
      <c r="I634" s="226">
        <f>VLOOKUP(G634,'VDs DUELOS'!$D$2:$G$1571,4,0)-H634</f>
        <v>0</v>
      </c>
    </row>
    <row r="635" spans="7:9" x14ac:dyDescent="0.25">
      <c r="G635">
        <v>7225</v>
      </c>
      <c r="H635" s="6">
        <v>3397.9878704761904</v>
      </c>
      <c r="I635" s="226">
        <f>VLOOKUP(G635,'VDs DUELOS'!$D$2:$G$1571,4,0)-H635</f>
        <v>0</v>
      </c>
    </row>
    <row r="636" spans="7:9" x14ac:dyDescent="0.25">
      <c r="G636">
        <v>7254</v>
      </c>
      <c r="H636" s="6">
        <v>2558.7785200000003</v>
      </c>
      <c r="I636" s="226">
        <f>VLOOKUP(G636,'VDs DUELOS'!$D$2:$G$1571,4,0)-H636</f>
        <v>0</v>
      </c>
    </row>
    <row r="637" spans="7:9" x14ac:dyDescent="0.25">
      <c r="G637">
        <v>7262</v>
      </c>
      <c r="H637" s="6">
        <v>0</v>
      </c>
      <c r="I637" s="226" t="e">
        <f>VLOOKUP(G637,'VDs DUELOS'!$D$2:$G$1571,4,0)-H637</f>
        <v>#N/A</v>
      </c>
    </row>
    <row r="638" spans="7:9" x14ac:dyDescent="0.25">
      <c r="G638">
        <v>7273</v>
      </c>
      <c r="H638" s="6">
        <v>0</v>
      </c>
      <c r="I638" s="226" t="e">
        <f>VLOOKUP(G638,'VDs DUELOS'!$D$2:$G$1571,4,0)-H638</f>
        <v>#N/A</v>
      </c>
    </row>
    <row r="639" spans="7:9" x14ac:dyDescent="0.25">
      <c r="G639">
        <v>7295</v>
      </c>
      <c r="H639" s="6">
        <v>2281.6481219047619</v>
      </c>
      <c r="I639" s="226">
        <f>VLOOKUP(G639,'VDs DUELOS'!$D$2:$G$1571,4,0)-H639</f>
        <v>0</v>
      </c>
    </row>
    <row r="640" spans="7:9" x14ac:dyDescent="0.25">
      <c r="G640">
        <v>7297</v>
      </c>
      <c r="H640" s="6">
        <v>1811.1990095238098</v>
      </c>
      <c r="I640" s="226">
        <f>VLOOKUP(G640,'VDs DUELOS'!$D$2:$G$1571,4,0)-H640</f>
        <v>0</v>
      </c>
    </row>
    <row r="641" spans="7:9" x14ac:dyDescent="0.25">
      <c r="G641">
        <v>7304</v>
      </c>
      <c r="H641" s="6">
        <v>2390.875888</v>
      </c>
      <c r="I641" s="226">
        <f>VLOOKUP(G641,'VDs DUELOS'!$D$2:$G$1571,4,0)-H641</f>
        <v>0</v>
      </c>
    </row>
    <row r="642" spans="7:9" x14ac:dyDescent="0.25">
      <c r="G642">
        <v>7307</v>
      </c>
      <c r="H642" s="6">
        <v>3012.2809295238094</v>
      </c>
      <c r="I642" s="226">
        <f>VLOOKUP(G642,'VDs DUELOS'!$D$2:$G$1571,4,0)-H642</f>
        <v>0</v>
      </c>
    </row>
    <row r="643" spans="7:9" x14ac:dyDescent="0.25">
      <c r="G643">
        <v>7317</v>
      </c>
      <c r="H643" s="6">
        <v>3266.3454933333337</v>
      </c>
      <c r="I643" s="226">
        <f>VLOOKUP(G643,'VDs DUELOS'!$D$2:$G$1571,4,0)-H643</f>
        <v>0</v>
      </c>
    </row>
    <row r="644" spans="7:9" x14ac:dyDescent="0.25">
      <c r="G644">
        <v>7318</v>
      </c>
      <c r="H644" s="6">
        <v>2072.6948038095238</v>
      </c>
      <c r="I644" s="226">
        <f>VLOOKUP(G644,'VDs DUELOS'!$D$2:$G$1571,4,0)-H644</f>
        <v>0</v>
      </c>
    </row>
    <row r="645" spans="7:9" x14ac:dyDescent="0.25">
      <c r="G645">
        <v>7323</v>
      </c>
      <c r="H645" s="6">
        <v>1471.8633600000003</v>
      </c>
      <c r="I645" s="226">
        <f>VLOOKUP(G645,'VDs DUELOS'!$D$2:$G$1571,4,0)-H645</f>
        <v>0</v>
      </c>
    </row>
    <row r="646" spans="7:9" x14ac:dyDescent="0.25">
      <c r="G646">
        <v>7324</v>
      </c>
      <c r="H646" s="6">
        <v>1908.1680533333333</v>
      </c>
      <c r="I646" s="226">
        <f>VLOOKUP(G646,'VDs DUELOS'!$D$2:$G$1571,4,0)-H646</f>
        <v>0</v>
      </c>
    </row>
    <row r="647" spans="7:9" x14ac:dyDescent="0.25">
      <c r="G647">
        <v>7327</v>
      </c>
      <c r="H647" s="6">
        <v>3367.5485942857144</v>
      </c>
      <c r="I647" s="226">
        <f>VLOOKUP(G647,'VDs DUELOS'!$D$2:$G$1571,4,0)-H647</f>
        <v>0</v>
      </c>
    </row>
    <row r="648" spans="7:9" x14ac:dyDescent="0.25">
      <c r="G648">
        <v>7331</v>
      </c>
      <c r="H648" s="6">
        <v>2012.938688</v>
      </c>
      <c r="I648" s="226">
        <f>VLOOKUP(G648,'VDs DUELOS'!$D$2:$G$1571,4,0)-H648</f>
        <v>0</v>
      </c>
    </row>
    <row r="649" spans="7:9" x14ac:dyDescent="0.25">
      <c r="G649">
        <v>7339</v>
      </c>
      <c r="H649" s="6">
        <v>1808.9018080000003</v>
      </c>
      <c r="I649" s="226">
        <f>VLOOKUP(G649,'VDs DUELOS'!$D$2:$G$1571,4,0)-H649</f>
        <v>0</v>
      </c>
    </row>
    <row r="650" spans="7:9" x14ac:dyDescent="0.25">
      <c r="G650">
        <v>7351</v>
      </c>
      <c r="H650" s="6">
        <v>3040.2336959999998</v>
      </c>
      <c r="I650" s="226">
        <f>VLOOKUP(G650,'VDs DUELOS'!$D$2:$G$1571,4,0)-H650</f>
        <v>0</v>
      </c>
    </row>
    <row r="651" spans="7:9" x14ac:dyDescent="0.25">
      <c r="G651">
        <v>7361</v>
      </c>
      <c r="H651" s="6">
        <v>4955.0647619047622</v>
      </c>
      <c r="I651" s="226">
        <f>VLOOKUP(G651,'VDs DUELOS'!$D$2:$G$1571,4,0)-H651</f>
        <v>0</v>
      </c>
    </row>
    <row r="652" spans="7:9" x14ac:dyDescent="0.25">
      <c r="G652">
        <v>7372</v>
      </c>
      <c r="H652" s="6">
        <v>2650.1540463157899</v>
      </c>
      <c r="I652" s="226">
        <f>VLOOKUP(G652,'VDs DUELOS'!$D$2:$G$1571,4,0)-H652</f>
        <v>0</v>
      </c>
    </row>
    <row r="653" spans="7:9" x14ac:dyDescent="0.25">
      <c r="G653">
        <v>7392</v>
      </c>
      <c r="H653" s="6">
        <v>1886.8671619047618</v>
      </c>
      <c r="I653" s="226">
        <f>VLOOKUP(G653,'VDs DUELOS'!$D$2:$G$1571,4,0)-H653</f>
        <v>0</v>
      </c>
    </row>
    <row r="654" spans="7:9" x14ac:dyDescent="0.25">
      <c r="G654">
        <v>7408</v>
      </c>
      <c r="H654" s="6">
        <v>2074.3917485714287</v>
      </c>
      <c r="I654" s="226">
        <f>VLOOKUP(G654,'VDs DUELOS'!$D$2:$G$1571,4,0)-H654</f>
        <v>0</v>
      </c>
    </row>
    <row r="655" spans="7:9" x14ac:dyDescent="0.25">
      <c r="G655">
        <v>7423</v>
      </c>
      <c r="H655" s="6">
        <v>2666.193775238095</v>
      </c>
      <c r="I655" s="226">
        <f>VLOOKUP(G655,'VDs DUELOS'!$D$2:$G$1571,4,0)-H655</f>
        <v>0</v>
      </c>
    </row>
    <row r="656" spans="7:9" x14ac:dyDescent="0.25">
      <c r="G656">
        <v>7465</v>
      </c>
      <c r="H656" s="6">
        <v>0</v>
      </c>
      <c r="I656" s="226" t="e">
        <f>VLOOKUP(G656,'VDs DUELOS'!$D$2:$G$1571,4,0)-H656</f>
        <v>#N/A</v>
      </c>
    </row>
    <row r="657" spans="7:9" x14ac:dyDescent="0.25">
      <c r="G657">
        <v>7481</v>
      </c>
      <c r="H657" s="6">
        <v>4429.1948495238094</v>
      </c>
      <c r="I657" s="226">
        <f>VLOOKUP(G657,'VDs DUELOS'!$D$2:$G$1571,4,0)-H657</f>
        <v>0</v>
      </c>
    </row>
    <row r="658" spans="7:9" x14ac:dyDescent="0.25">
      <c r="G658">
        <v>7482</v>
      </c>
      <c r="H658" s="6">
        <v>1988.4080926315792</v>
      </c>
      <c r="I658" s="226">
        <f>VLOOKUP(G658,'VDs DUELOS'!$D$2:$G$1571,4,0)-H658</f>
        <v>0</v>
      </c>
    </row>
    <row r="659" spans="7:9" x14ac:dyDescent="0.25">
      <c r="G659">
        <v>7517</v>
      </c>
      <c r="H659" s="6">
        <v>2452.2422171428575</v>
      </c>
      <c r="I659" s="226">
        <f>VLOOKUP(G659,'VDs DUELOS'!$D$2:$G$1571,4,0)-H659</f>
        <v>0</v>
      </c>
    </row>
    <row r="660" spans="7:9" x14ac:dyDescent="0.25">
      <c r="G660">
        <v>7523</v>
      </c>
      <c r="H660" s="6">
        <v>1938.1151200000002</v>
      </c>
      <c r="I660" s="226">
        <f>VLOOKUP(G660,'VDs DUELOS'!$D$2:$G$1571,4,0)-H660</f>
        <v>0</v>
      </c>
    </row>
    <row r="661" spans="7:9" x14ac:dyDescent="0.25">
      <c r="G661">
        <v>7527</v>
      </c>
      <c r="H661" s="6">
        <v>10897.294328000002</v>
      </c>
      <c r="I661" s="226">
        <f>VLOOKUP(G661,'VDs DUELOS'!$D$2:$G$1571,4,0)-H661</f>
        <v>0</v>
      </c>
    </row>
    <row r="662" spans="7:9" x14ac:dyDescent="0.25">
      <c r="G662">
        <v>7536</v>
      </c>
      <c r="H662" s="6">
        <v>4088.8796160000002</v>
      </c>
      <c r="I662" s="226">
        <f>VLOOKUP(G662,'VDs DUELOS'!$D$2:$G$1571,4,0)-H662</f>
        <v>0</v>
      </c>
    </row>
    <row r="663" spans="7:9" x14ac:dyDescent="0.25">
      <c r="G663">
        <v>7553</v>
      </c>
      <c r="H663" s="6">
        <v>3169.8033447619046</v>
      </c>
      <c r="I663" s="226">
        <f>VLOOKUP(G663,'VDs DUELOS'!$D$2:$G$1571,4,0)-H663</f>
        <v>0</v>
      </c>
    </row>
    <row r="664" spans="7:9" x14ac:dyDescent="0.25">
      <c r="G664">
        <v>7564</v>
      </c>
      <c r="H664" s="6">
        <v>2490.8168914285716</v>
      </c>
      <c r="I664" s="226">
        <f>VLOOKUP(G664,'VDs DUELOS'!$D$2:$G$1571,4,0)-H664</f>
        <v>0</v>
      </c>
    </row>
    <row r="665" spans="7:9" x14ac:dyDescent="0.25">
      <c r="G665">
        <v>7566</v>
      </c>
      <c r="H665" s="6">
        <v>1589.4282514285715</v>
      </c>
      <c r="I665" s="226">
        <f>VLOOKUP(G665,'VDs DUELOS'!$D$2:$G$1571,4,0)-H665</f>
        <v>0</v>
      </c>
    </row>
    <row r="666" spans="7:9" x14ac:dyDescent="0.25">
      <c r="G666">
        <v>7606</v>
      </c>
      <c r="H666" s="6">
        <v>-236.34321523809524</v>
      </c>
      <c r="I666" s="226" t="e">
        <f>VLOOKUP(G666,'VDs DUELOS'!$D$2:$G$1571,4,0)-H666</f>
        <v>#N/A</v>
      </c>
    </row>
    <row r="667" spans="7:9" x14ac:dyDescent="0.25">
      <c r="G667">
        <v>7608</v>
      </c>
      <c r="H667" s="6">
        <v>205.17920000000001</v>
      </c>
      <c r="I667" s="226" t="e">
        <f>VLOOKUP(G667,'VDs DUELOS'!$D$2:$G$1571,4,0)-H667</f>
        <v>#N/A</v>
      </c>
    </row>
    <row r="668" spans="7:9" x14ac:dyDescent="0.25">
      <c r="G668">
        <v>7676</v>
      </c>
      <c r="H668" s="6">
        <v>2413.8089142857143</v>
      </c>
      <c r="I668" s="226">
        <f>VLOOKUP(G668,'VDs DUELOS'!$D$2:$G$1571,4,0)-H668</f>
        <v>0</v>
      </c>
    </row>
    <row r="669" spans="7:9" x14ac:dyDescent="0.25">
      <c r="G669">
        <v>7677</v>
      </c>
      <c r="H669" s="6">
        <v>5362.6258361904765</v>
      </c>
      <c r="I669" s="226">
        <f>VLOOKUP(G669,'VDs DUELOS'!$D$2:$G$1571,4,0)-H669</f>
        <v>0</v>
      </c>
    </row>
    <row r="670" spans="7:9" x14ac:dyDescent="0.25">
      <c r="G670">
        <v>7680</v>
      </c>
      <c r="H670" s="6">
        <v>1766.5647466666667</v>
      </c>
      <c r="I670" s="226">
        <f>VLOOKUP(G670,'VDs DUELOS'!$D$2:$G$1571,4,0)-H670</f>
        <v>0</v>
      </c>
    </row>
    <row r="671" spans="7:9" x14ac:dyDescent="0.25">
      <c r="G671">
        <v>7688</v>
      </c>
      <c r="H671" s="6">
        <v>2028.866620952381</v>
      </c>
      <c r="I671" s="226">
        <f>VLOOKUP(G671,'VDs DUELOS'!$D$2:$G$1571,4,0)-H671</f>
        <v>0</v>
      </c>
    </row>
    <row r="672" spans="7:9" x14ac:dyDescent="0.25">
      <c r="G672">
        <v>7697</v>
      </c>
      <c r="H672" s="6">
        <v>2559.0542800000003</v>
      </c>
      <c r="I672" s="226">
        <f>VLOOKUP(G672,'VDs DUELOS'!$D$2:$G$1571,4,0)-H672</f>
        <v>0</v>
      </c>
    </row>
    <row r="673" spans="7:9" x14ac:dyDescent="0.25">
      <c r="G673">
        <v>7700</v>
      </c>
      <c r="H673" s="6">
        <v>1933.4974880000002</v>
      </c>
      <c r="I673" s="226">
        <f>VLOOKUP(G673,'VDs DUELOS'!$D$2:$G$1571,4,0)-H673</f>
        <v>0</v>
      </c>
    </row>
    <row r="674" spans="7:9" x14ac:dyDescent="0.25">
      <c r="G674">
        <v>7703</v>
      </c>
      <c r="H674" s="6">
        <v>2136.5393447619049</v>
      </c>
      <c r="I674" s="226">
        <f>VLOOKUP(G674,'VDs DUELOS'!$D$2:$G$1571,4,0)-H674</f>
        <v>0</v>
      </c>
    </row>
    <row r="675" spans="7:9" x14ac:dyDescent="0.25">
      <c r="G675">
        <v>7713</v>
      </c>
      <c r="H675" s="6">
        <v>1681.5862628571429</v>
      </c>
      <c r="I675" s="226">
        <f>VLOOKUP(G675,'VDs DUELOS'!$D$2:$G$1571,4,0)-H675</f>
        <v>0</v>
      </c>
    </row>
    <row r="676" spans="7:9" x14ac:dyDescent="0.25">
      <c r="G676">
        <v>7717</v>
      </c>
      <c r="H676" s="6">
        <v>2382.5413638095238</v>
      </c>
      <c r="I676" s="226">
        <f>VLOOKUP(G676,'VDs DUELOS'!$D$2:$G$1571,4,0)-H676</f>
        <v>0</v>
      </c>
    </row>
    <row r="677" spans="7:9" x14ac:dyDescent="0.25">
      <c r="G677">
        <v>7730</v>
      </c>
      <c r="H677" s="6">
        <v>2175.8821257142858</v>
      </c>
      <c r="I677" s="226">
        <f>VLOOKUP(G677,'VDs DUELOS'!$D$2:$G$1571,4,0)-H677</f>
        <v>0</v>
      </c>
    </row>
    <row r="678" spans="7:9" x14ac:dyDescent="0.25">
      <c r="G678">
        <v>7736</v>
      </c>
      <c r="H678" s="6">
        <v>1450.3841142857143</v>
      </c>
      <c r="I678" s="226">
        <f>VLOOKUP(G678,'VDs DUELOS'!$D$2:$G$1571,4,0)-H678</f>
        <v>0</v>
      </c>
    </row>
    <row r="679" spans="7:9" x14ac:dyDescent="0.25">
      <c r="G679">
        <v>7742</v>
      </c>
      <c r="H679" s="6">
        <v>0</v>
      </c>
      <c r="I679" s="226" t="e">
        <f>VLOOKUP(G679,'VDs DUELOS'!$D$2:$G$1571,4,0)-H679</f>
        <v>#N/A</v>
      </c>
    </row>
    <row r="680" spans="7:9" x14ac:dyDescent="0.25">
      <c r="G680">
        <v>7743</v>
      </c>
      <c r="H680" s="6">
        <v>1619.5903009523809</v>
      </c>
      <c r="I680" s="226">
        <f>VLOOKUP(G680,'VDs DUELOS'!$D$2:$G$1571,4,0)-H680</f>
        <v>0</v>
      </c>
    </row>
    <row r="681" spans="7:9" x14ac:dyDescent="0.25">
      <c r="G681">
        <v>7760</v>
      </c>
      <c r="H681" s="6">
        <v>0</v>
      </c>
      <c r="I681" s="226" t="e">
        <f>VLOOKUP(G681,'VDs DUELOS'!$D$2:$G$1571,4,0)-H681</f>
        <v>#N/A</v>
      </c>
    </row>
    <row r="682" spans="7:9" x14ac:dyDescent="0.25">
      <c r="G682">
        <v>7766</v>
      </c>
      <c r="H682" s="6">
        <v>2453.4367999999999</v>
      </c>
      <c r="I682" s="226">
        <f>VLOOKUP(G682,'VDs DUELOS'!$D$2:$G$1571,4,0)-H682</f>
        <v>0</v>
      </c>
    </row>
    <row r="683" spans="7:9" x14ac:dyDescent="0.25">
      <c r="G683">
        <v>7768</v>
      </c>
      <c r="H683" s="6">
        <v>2468.4700114285715</v>
      </c>
      <c r="I683" s="226">
        <f>VLOOKUP(G683,'VDs DUELOS'!$D$2:$G$1571,4,0)-H683</f>
        <v>0</v>
      </c>
    </row>
    <row r="684" spans="7:9" x14ac:dyDescent="0.25">
      <c r="G684">
        <v>7770</v>
      </c>
      <c r="H684" s="6">
        <v>4271.9510628571434</v>
      </c>
      <c r="I684" s="226">
        <f>VLOOKUP(G684,'VDs DUELOS'!$D$2:$G$1571,4,0)-H684</f>
        <v>0</v>
      </c>
    </row>
    <row r="685" spans="7:9" x14ac:dyDescent="0.25">
      <c r="G685">
        <v>7778</v>
      </c>
      <c r="H685" s="6">
        <v>1692.157592</v>
      </c>
      <c r="I685" s="226">
        <f>VLOOKUP(G685,'VDs DUELOS'!$D$2:$G$1571,4,0)-H685</f>
        <v>0</v>
      </c>
    </row>
    <row r="686" spans="7:9" x14ac:dyDescent="0.25">
      <c r="G686">
        <v>7795</v>
      </c>
      <c r="H686" s="6">
        <v>3196.0324800000003</v>
      </c>
      <c r="I686" s="226">
        <f>VLOOKUP(G686,'VDs DUELOS'!$D$2:$G$1571,4,0)-H686</f>
        <v>0</v>
      </c>
    </row>
    <row r="687" spans="7:9" x14ac:dyDescent="0.25">
      <c r="G687">
        <v>7806</v>
      </c>
      <c r="H687" s="6">
        <v>1748.8346357894739</v>
      </c>
      <c r="I687" s="226">
        <f>VLOOKUP(G687,'VDs DUELOS'!$D$2:$G$1571,4,0)-H687</f>
        <v>0</v>
      </c>
    </row>
    <row r="688" spans="7:9" x14ac:dyDescent="0.25">
      <c r="G688">
        <v>7830</v>
      </c>
      <c r="H688" s="6">
        <v>1733.3605305263159</v>
      </c>
      <c r="I688" s="226">
        <f>VLOOKUP(G688,'VDs DUELOS'!$D$2:$G$1571,4,0)-H688</f>
        <v>0</v>
      </c>
    </row>
    <row r="689" spans="7:9" x14ac:dyDescent="0.25">
      <c r="G689">
        <v>7855</v>
      </c>
      <c r="H689" s="6">
        <v>180.08432761904763</v>
      </c>
      <c r="I689" s="226" t="e">
        <f>VLOOKUP(G689,'VDs DUELOS'!$D$2:$G$1571,4,0)-H689</f>
        <v>#N/A</v>
      </c>
    </row>
    <row r="690" spans="7:9" x14ac:dyDescent="0.25">
      <c r="G690">
        <v>7859</v>
      </c>
      <c r="H690" s="6">
        <v>0</v>
      </c>
      <c r="I690" s="226" t="e">
        <f>VLOOKUP(G690,'VDs DUELOS'!$D$2:$G$1571,4,0)-H690</f>
        <v>#N/A</v>
      </c>
    </row>
    <row r="691" spans="7:9" x14ac:dyDescent="0.25">
      <c r="G691">
        <v>7863</v>
      </c>
      <c r="H691" s="6">
        <v>2008.9314209523811</v>
      </c>
      <c r="I691" s="226">
        <f>VLOOKUP(G691,'VDs DUELOS'!$D$2:$G$1571,4,0)-H691</f>
        <v>0</v>
      </c>
    </row>
    <row r="692" spans="7:9" x14ac:dyDescent="0.25">
      <c r="G692">
        <v>7895</v>
      </c>
      <c r="H692" s="6">
        <v>2760.3594880000001</v>
      </c>
      <c r="I692" s="226">
        <f>VLOOKUP(G692,'VDs DUELOS'!$D$2:$G$1571,4,0)-H692</f>
        <v>0</v>
      </c>
    </row>
    <row r="693" spans="7:9" x14ac:dyDescent="0.25">
      <c r="G693">
        <v>7925</v>
      </c>
      <c r="H693" s="6">
        <v>2760.7732210526319</v>
      </c>
      <c r="I693" s="226">
        <f>VLOOKUP(G693,'VDs DUELOS'!$D$2:$G$1571,4,0)-H693</f>
        <v>0</v>
      </c>
    </row>
    <row r="694" spans="7:9" x14ac:dyDescent="0.25">
      <c r="G694">
        <v>7928</v>
      </c>
      <c r="H694" s="6">
        <v>1643.8146057142858</v>
      </c>
      <c r="I694" s="226">
        <f>VLOOKUP(G694,'VDs DUELOS'!$D$2:$G$1571,4,0)-H694</f>
        <v>0</v>
      </c>
    </row>
    <row r="695" spans="7:9" x14ac:dyDescent="0.25">
      <c r="G695">
        <v>7944</v>
      </c>
      <c r="H695" s="6">
        <v>1407.9343520000002</v>
      </c>
      <c r="I695" s="226">
        <f>VLOOKUP(G695,'VDs DUELOS'!$D$2:$G$1571,4,0)-H695</f>
        <v>0</v>
      </c>
    </row>
    <row r="696" spans="7:9" x14ac:dyDescent="0.25">
      <c r="G696">
        <v>7950</v>
      </c>
      <c r="H696" s="6">
        <v>1562.1844639999999</v>
      </c>
      <c r="I696" s="226">
        <f>VLOOKUP(G696,'VDs DUELOS'!$D$2:$G$1571,4,0)-H696</f>
        <v>0</v>
      </c>
    </row>
    <row r="697" spans="7:9" x14ac:dyDescent="0.25">
      <c r="G697">
        <v>7976</v>
      </c>
      <c r="H697" s="6">
        <v>1546.2774247619047</v>
      </c>
      <c r="I697" s="226">
        <f>VLOOKUP(G697,'VDs DUELOS'!$D$2:$G$1571,4,0)-H697</f>
        <v>0</v>
      </c>
    </row>
    <row r="698" spans="7:9" x14ac:dyDescent="0.25">
      <c r="G698">
        <v>7978</v>
      </c>
      <c r="H698" s="6">
        <v>2263.244584</v>
      </c>
      <c r="I698" s="226">
        <f>VLOOKUP(G698,'VDs DUELOS'!$D$2:$G$1571,4,0)-H698</f>
        <v>0</v>
      </c>
    </row>
    <row r="699" spans="7:9" x14ac:dyDescent="0.25">
      <c r="G699">
        <v>9020</v>
      </c>
      <c r="H699" s="6">
        <v>2448.0900126315787</v>
      </c>
      <c r="I699" s="226">
        <f>VLOOKUP(G699,'VDs DUELOS'!$D$2:$G$1571,4,0)-H699</f>
        <v>0</v>
      </c>
    </row>
    <row r="700" spans="7:9" x14ac:dyDescent="0.25">
      <c r="G700">
        <v>9082</v>
      </c>
      <c r="H700" s="6">
        <v>1697.6377295238099</v>
      </c>
      <c r="I700" s="226">
        <f>VLOOKUP(G700,'VDs DUELOS'!$D$2:$G$1571,4,0)-H700</f>
        <v>0</v>
      </c>
    </row>
    <row r="701" spans="7:9" x14ac:dyDescent="0.25">
      <c r="G701">
        <v>9089</v>
      </c>
      <c r="H701" s="6">
        <v>993.18961523809526</v>
      </c>
      <c r="I701" s="226">
        <f>VLOOKUP(G701,'VDs DUELOS'!$D$2:$G$1571,4,0)-H701</f>
        <v>0</v>
      </c>
    </row>
    <row r="702" spans="7:9" x14ac:dyDescent="0.25">
      <c r="G702">
        <v>9116</v>
      </c>
      <c r="H702" s="6">
        <v>1732.301241904762</v>
      </c>
      <c r="I702" s="226">
        <f>VLOOKUP(G702,'VDs DUELOS'!$D$2:$G$1571,4,0)-H702</f>
        <v>0</v>
      </c>
    </row>
    <row r="703" spans="7:9" x14ac:dyDescent="0.25">
      <c r="G703">
        <v>9121</v>
      </c>
      <c r="H703" s="6">
        <v>0</v>
      </c>
      <c r="I703" s="226" t="e">
        <f>VLOOKUP(G703,'VDs DUELOS'!$D$2:$G$1571,4,0)-H703</f>
        <v>#N/A</v>
      </c>
    </row>
    <row r="704" spans="7:9" x14ac:dyDescent="0.25">
      <c r="G704">
        <v>9128</v>
      </c>
      <c r="H704" s="6">
        <v>317.52769523809525</v>
      </c>
      <c r="I704" s="226" t="e">
        <f>VLOOKUP(G704,'VDs DUELOS'!$D$2:$G$1571,4,0)-H704</f>
        <v>#N/A</v>
      </c>
    </row>
    <row r="705" spans="7:9" x14ac:dyDescent="0.25">
      <c r="G705">
        <v>9134</v>
      </c>
      <c r="H705" s="6">
        <v>1152.3253180952381</v>
      </c>
      <c r="I705" s="226" t="e">
        <f>VLOOKUP(G705,'VDs DUELOS'!$D$2:$G$1571,4,0)-H705</f>
        <v>#N/A</v>
      </c>
    </row>
    <row r="706" spans="7:9" x14ac:dyDescent="0.25">
      <c r="G706">
        <v>9136</v>
      </c>
      <c r="H706" s="6">
        <v>1443.6118095238096</v>
      </c>
      <c r="I706" s="226" t="e">
        <f>VLOOKUP(G706,'VDs DUELOS'!$D$2:$G$1571,4,0)-H706</f>
        <v>#N/A</v>
      </c>
    </row>
    <row r="707" spans="7:9" x14ac:dyDescent="0.25">
      <c r="G707">
        <v>9142</v>
      </c>
      <c r="H707" s="6">
        <v>186.45066666666668</v>
      </c>
      <c r="I707" s="226" t="e">
        <f>VLOOKUP(G707,'VDs DUELOS'!$D$2:$G$1571,4,0)-H707</f>
        <v>#N/A</v>
      </c>
    </row>
    <row r="708" spans="7:9" x14ac:dyDescent="0.25">
      <c r="G708">
        <v>9176</v>
      </c>
      <c r="H708" s="6">
        <v>2373.5874209523813</v>
      </c>
      <c r="I708" s="226">
        <f>VLOOKUP(G708,'VDs DUELOS'!$D$2:$G$1571,4,0)-H708</f>
        <v>0</v>
      </c>
    </row>
    <row r="709" spans="7:9" x14ac:dyDescent="0.25">
      <c r="G709">
        <v>9177</v>
      </c>
      <c r="H709" s="6">
        <v>1812.311542857143</v>
      </c>
      <c r="I709" s="226">
        <f>VLOOKUP(G709,'VDs DUELOS'!$D$2:$G$1571,4,0)-H709</f>
        <v>0</v>
      </c>
    </row>
    <row r="710" spans="7:9" x14ac:dyDescent="0.25">
      <c r="G710">
        <v>9184</v>
      </c>
      <c r="H710" s="6">
        <v>4369.176205714286</v>
      </c>
      <c r="I710" s="226">
        <f>VLOOKUP(G710,'VDs DUELOS'!$D$2:$G$1571,4,0)-H710</f>
        <v>0</v>
      </c>
    </row>
    <row r="711" spans="7:9" x14ac:dyDescent="0.25">
      <c r="G711">
        <v>9204</v>
      </c>
      <c r="H711" s="6">
        <v>2107.468167619048</v>
      </c>
      <c r="I711" s="226">
        <f>VLOOKUP(G711,'VDs DUELOS'!$D$2:$G$1571,4,0)-H711</f>
        <v>0</v>
      </c>
    </row>
    <row r="712" spans="7:9" x14ac:dyDescent="0.25">
      <c r="G712">
        <v>9299</v>
      </c>
      <c r="H712" s="6">
        <v>1424.8337752380953</v>
      </c>
      <c r="I712" s="226">
        <f>VLOOKUP(G712,'VDs DUELOS'!$D$2:$G$1571,4,0)-H712</f>
        <v>0</v>
      </c>
    </row>
    <row r="713" spans="7:9" x14ac:dyDescent="0.25">
      <c r="G713">
        <v>9318</v>
      </c>
      <c r="H713" s="6">
        <v>1925.5379840000003</v>
      </c>
      <c r="I713" s="226">
        <f>VLOOKUP(G713,'VDs DUELOS'!$D$2:$G$1571,4,0)-H713</f>
        <v>0</v>
      </c>
    </row>
    <row r="714" spans="7:9" x14ac:dyDescent="0.25">
      <c r="G714">
        <v>9326</v>
      </c>
      <c r="H714" s="6">
        <v>2476.6811580952381</v>
      </c>
      <c r="I714" s="226">
        <f>VLOOKUP(G714,'VDs DUELOS'!$D$2:$G$1571,4,0)-H714</f>
        <v>0</v>
      </c>
    </row>
    <row r="715" spans="7:9" x14ac:dyDescent="0.25">
      <c r="G715">
        <v>9328</v>
      </c>
      <c r="H715" s="6">
        <v>3059.7916114285717</v>
      </c>
      <c r="I715" s="226">
        <f>VLOOKUP(G715,'VDs DUELOS'!$D$2:$G$1571,4,0)-H715</f>
        <v>0</v>
      </c>
    </row>
    <row r="716" spans="7:9" x14ac:dyDescent="0.25">
      <c r="G716">
        <v>9341</v>
      </c>
      <c r="H716" s="6">
        <v>2668.924944761905</v>
      </c>
      <c r="I716" s="226">
        <f>VLOOKUP(G716,'VDs DUELOS'!$D$2:$G$1571,4,0)-H716</f>
        <v>0</v>
      </c>
    </row>
    <row r="717" spans="7:9" x14ac:dyDescent="0.25">
      <c r="G717">
        <v>9409</v>
      </c>
      <c r="H717" s="6">
        <v>1208.36592</v>
      </c>
      <c r="I717" s="226">
        <f>VLOOKUP(G717,'VDs DUELOS'!$D$2:$G$1571,4,0)-H717</f>
        <v>0</v>
      </c>
    </row>
    <row r="718" spans="7:9" x14ac:dyDescent="0.25">
      <c r="G718">
        <v>9420</v>
      </c>
      <c r="H718" s="6">
        <v>4193.3564884210527</v>
      </c>
      <c r="I718" s="226">
        <f>VLOOKUP(G718,'VDs DUELOS'!$D$2:$G$1571,4,0)-H718</f>
        <v>0</v>
      </c>
    </row>
    <row r="719" spans="7:9" x14ac:dyDescent="0.25">
      <c r="G719">
        <v>9447</v>
      </c>
      <c r="H719" s="6">
        <v>1121.294492631579</v>
      </c>
      <c r="I719" s="226">
        <f>VLOOKUP(G719,'VDs DUELOS'!$D$2:$G$1571,4,0)-H719</f>
        <v>0</v>
      </c>
    </row>
    <row r="720" spans="7:9" x14ac:dyDescent="0.25">
      <c r="G720">
        <v>9453</v>
      </c>
      <c r="H720" s="6">
        <v>1238.8128240000001</v>
      </c>
      <c r="I720" s="226">
        <f>VLOOKUP(G720,'VDs DUELOS'!$D$2:$G$1571,4,0)-H720</f>
        <v>0</v>
      </c>
    </row>
    <row r="721" spans="7:9" x14ac:dyDescent="0.25">
      <c r="G721">
        <v>9470</v>
      </c>
      <c r="H721" s="6">
        <v>2547.3923276190476</v>
      </c>
      <c r="I721" s="226">
        <f>VLOOKUP(G721,'VDs DUELOS'!$D$2:$G$1571,4,0)-H721</f>
        <v>0</v>
      </c>
    </row>
    <row r="722" spans="7:9" x14ac:dyDescent="0.25">
      <c r="G722">
        <v>9483</v>
      </c>
      <c r="H722" s="6">
        <v>1827.0419123809525</v>
      </c>
      <c r="I722" s="226" t="e">
        <f>VLOOKUP(G722,'VDs DUELOS'!$D$2:$G$1571,4,0)-H722</f>
        <v>#N/A</v>
      </c>
    </row>
    <row r="723" spans="7:9" x14ac:dyDescent="0.25">
      <c r="G723">
        <v>9493</v>
      </c>
      <c r="H723" s="6">
        <v>0</v>
      </c>
      <c r="I723" s="226" t="e">
        <f>VLOOKUP(G723,'VDs DUELOS'!$D$2:$G$1571,4,0)-H723</f>
        <v>#N/A</v>
      </c>
    </row>
    <row r="724" spans="7:9" x14ac:dyDescent="0.25">
      <c r="G724">
        <v>9500</v>
      </c>
      <c r="H724" s="6">
        <v>2123.4967314285714</v>
      </c>
      <c r="I724" s="226">
        <f>VLOOKUP(G724,'VDs DUELOS'!$D$2:$G$1571,4,0)-H724</f>
        <v>0</v>
      </c>
    </row>
    <row r="725" spans="7:9" x14ac:dyDescent="0.25">
      <c r="G725">
        <v>9503</v>
      </c>
      <c r="H725" s="6">
        <v>2705.0136152380951</v>
      </c>
      <c r="I725" s="226">
        <f>VLOOKUP(G725,'VDs DUELOS'!$D$2:$G$1571,4,0)-H725</f>
        <v>0</v>
      </c>
    </row>
    <row r="726" spans="7:9" x14ac:dyDescent="0.25">
      <c r="G726">
        <v>9526</v>
      </c>
      <c r="H726" s="6">
        <v>0</v>
      </c>
      <c r="I726" s="226" t="e">
        <f>VLOOKUP(G726,'VDs DUELOS'!$D$2:$G$1571,4,0)-H726</f>
        <v>#N/A</v>
      </c>
    </row>
    <row r="727" spans="7:9" x14ac:dyDescent="0.25">
      <c r="G727">
        <v>9530</v>
      </c>
      <c r="H727" s="6">
        <v>1716.6896228571431</v>
      </c>
      <c r="I727" s="226">
        <f>VLOOKUP(G727,'VDs DUELOS'!$D$2:$G$1571,4,0)-H727</f>
        <v>0</v>
      </c>
    </row>
    <row r="728" spans="7:9" x14ac:dyDescent="0.25">
      <c r="G728">
        <v>9540</v>
      </c>
      <c r="H728" s="6">
        <v>2589.3355200000001</v>
      </c>
      <c r="I728" s="226">
        <f>VLOOKUP(G728,'VDs DUELOS'!$D$2:$G$1571,4,0)-H728</f>
        <v>0</v>
      </c>
    </row>
    <row r="729" spans="7:9" x14ac:dyDescent="0.25">
      <c r="G729">
        <v>9548</v>
      </c>
      <c r="H729" s="6">
        <v>1587.452008</v>
      </c>
      <c r="I729" s="226">
        <f>VLOOKUP(G729,'VDs DUELOS'!$D$2:$G$1571,4,0)-H729</f>
        <v>0</v>
      </c>
    </row>
    <row r="730" spans="7:9" x14ac:dyDescent="0.25">
      <c r="G730">
        <v>9572</v>
      </c>
      <c r="H730" s="6">
        <v>1629.9957104761907</v>
      </c>
      <c r="I730" s="226">
        <f>VLOOKUP(G730,'VDs DUELOS'!$D$2:$G$1571,4,0)-H730</f>
        <v>0</v>
      </c>
    </row>
    <row r="731" spans="7:9" x14ac:dyDescent="0.25">
      <c r="G731">
        <v>9573</v>
      </c>
      <c r="H731" s="6">
        <v>1449.2637280000001</v>
      </c>
      <c r="I731" s="226">
        <f>VLOOKUP(G731,'VDs DUELOS'!$D$2:$G$1571,4,0)-H731</f>
        <v>0</v>
      </c>
    </row>
    <row r="732" spans="7:9" x14ac:dyDescent="0.25">
      <c r="G732">
        <v>9579</v>
      </c>
      <c r="H732" s="6">
        <v>1289.5033980952383</v>
      </c>
      <c r="I732" s="226">
        <f>VLOOKUP(G732,'VDs DUELOS'!$D$2:$G$1571,4,0)-H732</f>
        <v>0</v>
      </c>
    </row>
    <row r="733" spans="7:9" x14ac:dyDescent="0.25">
      <c r="G733">
        <v>9583</v>
      </c>
      <c r="H733" s="6">
        <v>0</v>
      </c>
      <c r="I733" s="226" t="e">
        <f>VLOOKUP(G733,'VDs DUELOS'!$D$2:$G$1571,4,0)-H733</f>
        <v>#N/A</v>
      </c>
    </row>
    <row r="734" spans="7:9" x14ac:dyDescent="0.25">
      <c r="G734">
        <v>9588</v>
      </c>
      <c r="H734" s="6">
        <v>2306.4160990476189</v>
      </c>
      <c r="I734" s="226">
        <f>VLOOKUP(G734,'VDs DUELOS'!$D$2:$G$1571,4,0)-H734</f>
        <v>0</v>
      </c>
    </row>
    <row r="735" spans="7:9" x14ac:dyDescent="0.25">
      <c r="G735">
        <v>9595</v>
      </c>
      <c r="H735" s="6">
        <v>1587.3930273684211</v>
      </c>
      <c r="I735" s="226">
        <f>VLOOKUP(G735,'VDs DUELOS'!$D$2:$G$1571,4,0)-H735</f>
        <v>0</v>
      </c>
    </row>
    <row r="736" spans="7:9" x14ac:dyDescent="0.25">
      <c r="G736">
        <v>9606</v>
      </c>
      <c r="H736" s="6">
        <v>1379.6266438095238</v>
      </c>
      <c r="I736" s="226">
        <f>VLOOKUP(G736,'VDs DUELOS'!$D$2:$G$1571,4,0)-H736</f>
        <v>0</v>
      </c>
    </row>
    <row r="737" spans="7:9" x14ac:dyDescent="0.25">
      <c r="G737">
        <v>9629</v>
      </c>
      <c r="H737" s="6">
        <v>2058.8014933333334</v>
      </c>
      <c r="I737" s="226">
        <f>VLOOKUP(G737,'VDs DUELOS'!$D$2:$G$1571,4,0)-H737</f>
        <v>0</v>
      </c>
    </row>
    <row r="738" spans="7:9" x14ac:dyDescent="0.25">
      <c r="G738">
        <v>9722</v>
      </c>
      <c r="H738" s="6">
        <v>2419.8383680000002</v>
      </c>
      <c r="I738" s="226">
        <f>VLOOKUP(G738,'VDs DUELOS'!$D$2:$G$1571,4,0)-H738</f>
        <v>0</v>
      </c>
    </row>
    <row r="739" spans="7:9" x14ac:dyDescent="0.25">
      <c r="G739">
        <v>9729</v>
      </c>
      <c r="H739" s="6">
        <v>1916.1407771428571</v>
      </c>
      <c r="I739" s="226">
        <f>VLOOKUP(G739,'VDs DUELOS'!$D$2:$G$1571,4,0)-H739</f>
        <v>0</v>
      </c>
    </row>
    <row r="740" spans="7:9" x14ac:dyDescent="0.25">
      <c r="G740">
        <v>9809</v>
      </c>
      <c r="H740" s="6">
        <v>1658.6760000000004</v>
      </c>
      <c r="I740" s="226">
        <f>VLOOKUP(G740,'VDs DUELOS'!$D$2:$G$1571,4,0)-H740</f>
        <v>0</v>
      </c>
    </row>
    <row r="741" spans="7:9" x14ac:dyDescent="0.25">
      <c r="G741">
        <v>9855</v>
      </c>
      <c r="H741" s="6">
        <v>1929.7970285714284</v>
      </c>
      <c r="I741" s="226">
        <f>VLOOKUP(G741,'VDs DUELOS'!$D$2:$G$1571,4,0)-H741</f>
        <v>0</v>
      </c>
    </row>
    <row r="742" spans="7:9" x14ac:dyDescent="0.25">
      <c r="G742">
        <v>9890</v>
      </c>
      <c r="H742" s="6">
        <v>1992.4739873684211</v>
      </c>
      <c r="I742" s="226">
        <f>VLOOKUP(G742,'VDs DUELOS'!$D$2:$G$1571,4,0)-H742</f>
        <v>0</v>
      </c>
    </row>
    <row r="743" spans="7:9" x14ac:dyDescent="0.25">
      <c r="G743">
        <v>9909</v>
      </c>
      <c r="H743" s="6">
        <v>2986.1387119999999</v>
      </c>
      <c r="I743" s="226" t="e">
        <f>VLOOKUP(G743,'VDs DUELOS'!$D$2:$G$1571,4,0)-H743</f>
        <v>#N/A</v>
      </c>
    </row>
    <row r="744" spans="7:9" x14ac:dyDescent="0.25">
      <c r="G744">
        <v>9925</v>
      </c>
      <c r="H744" s="6">
        <v>2790.6789333333336</v>
      </c>
      <c r="I744" s="226">
        <f>VLOOKUP(G744,'VDs DUELOS'!$D$2:$G$1571,4,0)-H744</f>
        <v>0</v>
      </c>
    </row>
    <row r="745" spans="7:9" x14ac:dyDescent="0.25">
      <c r="G745">
        <v>9967</v>
      </c>
      <c r="H745" s="6">
        <v>3720.7395961904763</v>
      </c>
      <c r="I745" s="226">
        <f>VLOOKUP(G745,'VDs DUELOS'!$D$2:$G$1571,4,0)-H745</f>
        <v>0</v>
      </c>
    </row>
    <row r="746" spans="7:9" x14ac:dyDescent="0.25">
      <c r="G746">
        <v>9977</v>
      </c>
      <c r="H746" s="6">
        <v>2636.718864761905</v>
      </c>
      <c r="I746" s="226">
        <f>VLOOKUP(G746,'VDs DUELOS'!$D$2:$G$1571,4,0)-H746</f>
        <v>0</v>
      </c>
    </row>
    <row r="747" spans="7:9" x14ac:dyDescent="0.25">
      <c r="G747">
        <v>9999</v>
      </c>
      <c r="H747" s="6">
        <v>359.18609600000008</v>
      </c>
      <c r="I747" s="226" t="e">
        <f>VLOOKUP(G747,'VDs DUELOS'!$D$2:$G$1571,4,0)-H747</f>
        <v>#N/A</v>
      </c>
    </row>
    <row r="748" spans="7:9" x14ac:dyDescent="0.25">
      <c r="G748">
        <v>10003</v>
      </c>
      <c r="H748" s="6">
        <v>3249.6807009523814</v>
      </c>
      <c r="I748" s="226">
        <f>VLOOKUP(G748,'VDs DUELOS'!$D$2:$G$1571,4,0)-H748</f>
        <v>0</v>
      </c>
    </row>
    <row r="749" spans="7:9" x14ac:dyDescent="0.25">
      <c r="G749">
        <v>10009</v>
      </c>
      <c r="H749" s="6">
        <v>2217.9795961904761</v>
      </c>
      <c r="I749" s="226">
        <f>VLOOKUP(G749,'VDs DUELOS'!$D$2:$G$1571,4,0)-H749</f>
        <v>0</v>
      </c>
    </row>
    <row r="750" spans="7:9" x14ac:dyDescent="0.25">
      <c r="G750">
        <v>10010</v>
      </c>
      <c r="H750" s="6">
        <v>2833.009544</v>
      </c>
      <c r="I750" s="226">
        <f>VLOOKUP(G750,'VDs DUELOS'!$D$2:$G$1571,4,0)-H750</f>
        <v>0</v>
      </c>
    </row>
    <row r="751" spans="7:9" x14ac:dyDescent="0.25">
      <c r="G751">
        <v>10012</v>
      </c>
      <c r="H751" s="6">
        <v>3129.4450971428573</v>
      </c>
      <c r="I751" s="226">
        <f>VLOOKUP(G751,'VDs DUELOS'!$D$2:$G$1571,4,0)-H751</f>
        <v>0</v>
      </c>
    </row>
    <row r="752" spans="7:9" x14ac:dyDescent="0.25">
      <c r="G752">
        <v>10016</v>
      </c>
      <c r="H752" s="6">
        <v>2107.7299428571432</v>
      </c>
      <c r="I752" s="226">
        <f>VLOOKUP(G752,'VDs DUELOS'!$D$2:$G$1571,4,0)-H752</f>
        <v>0</v>
      </c>
    </row>
    <row r="753" spans="7:9" x14ac:dyDescent="0.25">
      <c r="G753">
        <v>10026</v>
      </c>
      <c r="H753" s="6">
        <v>1454.417699047619</v>
      </c>
      <c r="I753" s="226">
        <f>VLOOKUP(G753,'VDs DUELOS'!$D$2:$G$1571,4,0)-H753</f>
        <v>0</v>
      </c>
    </row>
    <row r="754" spans="7:9" x14ac:dyDescent="0.25">
      <c r="G754">
        <v>10029</v>
      </c>
      <c r="H754" s="6">
        <v>1732.3214323809525</v>
      </c>
      <c r="I754" s="226">
        <f>VLOOKUP(G754,'VDs DUELOS'!$D$2:$G$1571,4,0)-H754</f>
        <v>0</v>
      </c>
    </row>
    <row r="755" spans="7:9" x14ac:dyDescent="0.25">
      <c r="G755">
        <v>10046</v>
      </c>
      <c r="H755" s="6">
        <v>1859.8767695238098</v>
      </c>
      <c r="I755" s="226">
        <f>VLOOKUP(G755,'VDs DUELOS'!$D$2:$G$1571,4,0)-H755</f>
        <v>0</v>
      </c>
    </row>
    <row r="756" spans="7:9" x14ac:dyDescent="0.25">
      <c r="G756">
        <v>10052</v>
      </c>
      <c r="H756" s="6">
        <v>0</v>
      </c>
      <c r="I756" s="226" t="e">
        <f>VLOOKUP(G756,'VDs DUELOS'!$D$2:$G$1571,4,0)-H756</f>
        <v>#N/A</v>
      </c>
    </row>
    <row r="757" spans="7:9" x14ac:dyDescent="0.25">
      <c r="G757">
        <v>10081</v>
      </c>
      <c r="H757" s="6">
        <v>2848.5712914285718</v>
      </c>
      <c r="I757" s="226">
        <f>VLOOKUP(G757,'VDs DUELOS'!$D$2:$G$1571,4,0)-H757</f>
        <v>0</v>
      </c>
    </row>
    <row r="758" spans="7:9" x14ac:dyDescent="0.25">
      <c r="G758">
        <v>10082</v>
      </c>
      <c r="H758" s="6">
        <v>2033.7996114285716</v>
      </c>
      <c r="I758" s="226">
        <f>VLOOKUP(G758,'VDs DUELOS'!$D$2:$G$1571,4,0)-H758</f>
        <v>0</v>
      </c>
    </row>
    <row r="759" spans="7:9" x14ac:dyDescent="0.25">
      <c r="G759">
        <v>10093</v>
      </c>
      <c r="H759" s="6">
        <v>0</v>
      </c>
      <c r="I759" s="226" t="e">
        <f>VLOOKUP(G759,'VDs DUELOS'!$D$2:$G$1571,4,0)-H759</f>
        <v>#N/A</v>
      </c>
    </row>
    <row r="760" spans="7:9" x14ac:dyDescent="0.25">
      <c r="G760">
        <v>10107</v>
      </c>
      <c r="H760" s="6">
        <v>1139.6678323809524</v>
      </c>
      <c r="I760" s="226">
        <f>VLOOKUP(G760,'VDs DUELOS'!$D$2:$G$1571,4,0)-H760</f>
        <v>0</v>
      </c>
    </row>
    <row r="761" spans="7:9" x14ac:dyDescent="0.25">
      <c r="G761">
        <v>10115</v>
      </c>
      <c r="H761" s="6">
        <v>1460.0339885714286</v>
      </c>
      <c r="I761" s="226">
        <f>VLOOKUP(G761,'VDs DUELOS'!$D$2:$G$1571,4,0)-H761</f>
        <v>0</v>
      </c>
    </row>
    <row r="762" spans="7:9" x14ac:dyDescent="0.25">
      <c r="G762">
        <v>10139</v>
      </c>
      <c r="H762" s="6">
        <v>3148.1200152380952</v>
      </c>
      <c r="I762" s="226">
        <f>VLOOKUP(G762,'VDs DUELOS'!$D$2:$G$1571,4,0)-H762</f>
        <v>0</v>
      </c>
    </row>
    <row r="763" spans="7:9" x14ac:dyDescent="0.25">
      <c r="G763">
        <v>10180</v>
      </c>
      <c r="H763" s="6">
        <v>2818.7751619047622</v>
      </c>
      <c r="I763" s="226">
        <f>VLOOKUP(G763,'VDs DUELOS'!$D$2:$G$1571,4,0)-H763</f>
        <v>0</v>
      </c>
    </row>
    <row r="764" spans="7:9" x14ac:dyDescent="0.25">
      <c r="G764">
        <v>10183</v>
      </c>
      <c r="H764" s="6">
        <v>1882.1824000000001</v>
      </c>
      <c r="I764" s="226">
        <f>VLOOKUP(G764,'VDs DUELOS'!$D$2:$G$1571,4,0)-H764</f>
        <v>0</v>
      </c>
    </row>
    <row r="765" spans="7:9" x14ac:dyDescent="0.25">
      <c r="G765">
        <v>10208</v>
      </c>
      <c r="H765" s="6">
        <v>1369.2209752380954</v>
      </c>
      <c r="I765" s="226">
        <f>VLOOKUP(G765,'VDs DUELOS'!$D$2:$G$1571,4,0)-H765</f>
        <v>0</v>
      </c>
    </row>
    <row r="766" spans="7:9" x14ac:dyDescent="0.25">
      <c r="G766">
        <v>10258</v>
      </c>
      <c r="H766" s="6">
        <v>0</v>
      </c>
      <c r="I766" s="226" t="e">
        <f>VLOOKUP(G766,'VDs DUELOS'!$D$2:$G$1571,4,0)-H766</f>
        <v>#N/A</v>
      </c>
    </row>
    <row r="767" spans="7:9" x14ac:dyDescent="0.25">
      <c r="G767">
        <v>10277</v>
      </c>
      <c r="H767" s="6">
        <v>1572.3226895238095</v>
      </c>
      <c r="I767" s="226">
        <f>VLOOKUP(G767,'VDs DUELOS'!$D$2:$G$1571,4,0)-H767</f>
        <v>0</v>
      </c>
    </row>
    <row r="768" spans="7:9" x14ac:dyDescent="0.25">
      <c r="G768">
        <v>10291</v>
      </c>
      <c r="H768" s="6">
        <v>1798.6877333333334</v>
      </c>
      <c r="I768" s="226">
        <f>VLOOKUP(G768,'VDs DUELOS'!$D$2:$G$1571,4,0)-H768</f>
        <v>0</v>
      </c>
    </row>
    <row r="769" spans="7:9" x14ac:dyDescent="0.25">
      <c r="G769">
        <v>10292</v>
      </c>
      <c r="H769" s="6">
        <v>1673.3687085714287</v>
      </c>
      <c r="I769" s="226">
        <f>VLOOKUP(G769,'VDs DUELOS'!$D$2:$G$1571,4,0)-H769</f>
        <v>0</v>
      </c>
    </row>
    <row r="770" spans="7:9" x14ac:dyDescent="0.25">
      <c r="G770">
        <v>10295</v>
      </c>
      <c r="H770" s="6">
        <v>1569.353660952381</v>
      </c>
      <c r="I770" s="226">
        <f>VLOOKUP(G770,'VDs DUELOS'!$D$2:$G$1571,4,0)-H770</f>
        <v>0</v>
      </c>
    </row>
    <row r="771" spans="7:9" x14ac:dyDescent="0.25">
      <c r="G771">
        <v>10297</v>
      </c>
      <c r="H771" s="6">
        <v>1733.217504</v>
      </c>
      <c r="I771" s="226">
        <f>VLOOKUP(G771,'VDs DUELOS'!$D$2:$G$1571,4,0)-H771</f>
        <v>0</v>
      </c>
    </row>
    <row r="772" spans="7:9" x14ac:dyDescent="0.25">
      <c r="G772">
        <v>10298</v>
      </c>
      <c r="H772" s="6">
        <v>2077.7704304761905</v>
      </c>
      <c r="I772" s="226">
        <f>VLOOKUP(G772,'VDs DUELOS'!$D$2:$G$1571,4,0)-H772</f>
        <v>0</v>
      </c>
    </row>
    <row r="773" spans="7:9" x14ac:dyDescent="0.25">
      <c r="G773">
        <v>10357</v>
      </c>
      <c r="H773" s="6">
        <v>1681.9466057142859</v>
      </c>
      <c r="I773" s="226">
        <f>VLOOKUP(G773,'VDs DUELOS'!$D$2:$G$1571,4,0)-H773</f>
        <v>0</v>
      </c>
    </row>
    <row r="774" spans="7:9" x14ac:dyDescent="0.25">
      <c r="G774">
        <v>10429</v>
      </c>
      <c r="H774" s="6">
        <v>1300.4910704761905</v>
      </c>
      <c r="I774" s="226">
        <f>VLOOKUP(G774,'VDs DUELOS'!$D$2:$G$1571,4,0)-H774</f>
        <v>0</v>
      </c>
    </row>
    <row r="775" spans="7:9" x14ac:dyDescent="0.25">
      <c r="G775">
        <v>10457</v>
      </c>
      <c r="H775" s="6">
        <v>2191.6616990476191</v>
      </c>
      <c r="I775" s="226">
        <f>VLOOKUP(G775,'VDs DUELOS'!$D$2:$G$1571,4,0)-H775</f>
        <v>0</v>
      </c>
    </row>
    <row r="776" spans="7:9" x14ac:dyDescent="0.25">
      <c r="G776">
        <v>10489</v>
      </c>
      <c r="H776" s="6">
        <v>2587.4318880000001</v>
      </c>
      <c r="I776" s="226">
        <f>VLOOKUP(G776,'VDs DUELOS'!$D$2:$G$1571,4,0)-H776</f>
        <v>0</v>
      </c>
    </row>
    <row r="777" spans="7:9" x14ac:dyDescent="0.25">
      <c r="G777">
        <v>10493</v>
      </c>
      <c r="H777" s="6">
        <v>2436.3144252631582</v>
      </c>
      <c r="I777" s="226">
        <f>VLOOKUP(G777,'VDs DUELOS'!$D$2:$G$1571,4,0)-H777</f>
        <v>0</v>
      </c>
    </row>
    <row r="778" spans="7:9" x14ac:dyDescent="0.25">
      <c r="G778">
        <v>10496</v>
      </c>
      <c r="H778" s="6">
        <v>1697.1541714285715</v>
      </c>
      <c r="I778" s="226">
        <f>VLOOKUP(G778,'VDs DUELOS'!$D$2:$G$1571,4,0)-H778</f>
        <v>0</v>
      </c>
    </row>
    <row r="779" spans="7:9" x14ac:dyDescent="0.25">
      <c r="G779">
        <v>10499</v>
      </c>
      <c r="H779" s="6">
        <v>1868.7782780952382</v>
      </c>
      <c r="I779" s="226">
        <f>VLOOKUP(G779,'VDs DUELOS'!$D$2:$G$1571,4,0)-H779</f>
        <v>0</v>
      </c>
    </row>
    <row r="780" spans="7:9" x14ac:dyDescent="0.25">
      <c r="G780">
        <v>10503</v>
      </c>
      <c r="H780" s="6">
        <v>1304.9791161904764</v>
      </c>
      <c r="I780" s="226">
        <f>VLOOKUP(G780,'VDs DUELOS'!$D$2:$G$1571,4,0)-H780</f>
        <v>0</v>
      </c>
    </row>
    <row r="781" spans="7:9" x14ac:dyDescent="0.25">
      <c r="G781">
        <v>10504</v>
      </c>
      <c r="H781" s="6">
        <v>1529.520259047619</v>
      </c>
      <c r="I781" s="226">
        <f>VLOOKUP(G781,'VDs DUELOS'!$D$2:$G$1571,4,0)-H781</f>
        <v>0</v>
      </c>
    </row>
    <row r="782" spans="7:9" x14ac:dyDescent="0.25">
      <c r="G782">
        <v>10508</v>
      </c>
      <c r="H782" s="6">
        <v>1490.4421221052633</v>
      </c>
      <c r="I782" s="226">
        <f>VLOOKUP(G782,'VDs DUELOS'!$D$2:$G$1571,4,0)-H782</f>
        <v>0</v>
      </c>
    </row>
    <row r="783" spans="7:9" x14ac:dyDescent="0.25">
      <c r="G783">
        <v>10509</v>
      </c>
      <c r="H783" s="6">
        <v>0</v>
      </c>
      <c r="I783" s="226" t="e">
        <f>VLOOKUP(G783,'VDs DUELOS'!$D$2:$G$1571,4,0)-H783</f>
        <v>#N/A</v>
      </c>
    </row>
    <row r="784" spans="7:9" x14ac:dyDescent="0.25">
      <c r="G784">
        <v>10512</v>
      </c>
      <c r="H784" s="6">
        <v>1505.6112757894739</v>
      </c>
      <c r="I784" s="226">
        <f>VLOOKUP(G784,'VDs DUELOS'!$D$2:$G$1571,4,0)-H784</f>
        <v>0</v>
      </c>
    </row>
    <row r="785" spans="7:9" x14ac:dyDescent="0.25">
      <c r="G785">
        <v>10513</v>
      </c>
      <c r="H785" s="6">
        <v>948.98754400000007</v>
      </c>
      <c r="I785" s="226">
        <f>VLOOKUP(G785,'VDs DUELOS'!$D$2:$G$1571,4,0)-H785</f>
        <v>0</v>
      </c>
    </row>
    <row r="786" spans="7:9" x14ac:dyDescent="0.25">
      <c r="G786">
        <v>10518</v>
      </c>
      <c r="H786" s="6">
        <v>2258.5450720000003</v>
      </c>
      <c r="I786" s="226">
        <f>VLOOKUP(G786,'VDs DUELOS'!$D$2:$G$1571,4,0)-H786</f>
        <v>0</v>
      </c>
    </row>
    <row r="787" spans="7:9" x14ac:dyDescent="0.25">
      <c r="G787">
        <v>10531</v>
      </c>
      <c r="H787" s="6">
        <v>1587.8910704761904</v>
      </c>
      <c r="I787" s="226">
        <f>VLOOKUP(G787,'VDs DUELOS'!$D$2:$G$1571,4,0)-H787</f>
        <v>0</v>
      </c>
    </row>
    <row r="788" spans="7:9" x14ac:dyDescent="0.25">
      <c r="G788">
        <v>10538</v>
      </c>
      <c r="H788" s="6">
        <v>1434.1915839999999</v>
      </c>
      <c r="I788" s="226">
        <f>VLOOKUP(G788,'VDs DUELOS'!$D$2:$G$1571,4,0)-H788</f>
        <v>0</v>
      </c>
    </row>
    <row r="789" spans="7:9" x14ac:dyDescent="0.25">
      <c r="G789">
        <v>10599</v>
      </c>
      <c r="H789" s="6">
        <v>-428.0785676190477</v>
      </c>
      <c r="I789" s="226" t="e">
        <f>VLOOKUP(G789,'VDs DUELOS'!$D$2:$G$1571,4,0)-H789</f>
        <v>#N/A</v>
      </c>
    </row>
    <row r="790" spans="7:9" x14ac:dyDescent="0.25">
      <c r="G790">
        <v>10601</v>
      </c>
      <c r="H790" s="6">
        <v>2511.9675504761908</v>
      </c>
      <c r="I790" s="226">
        <f>VLOOKUP(G790,'VDs DUELOS'!$D$2:$G$1571,4,0)-H790</f>
        <v>0</v>
      </c>
    </row>
    <row r="791" spans="7:9" x14ac:dyDescent="0.25">
      <c r="G791">
        <v>10685</v>
      </c>
      <c r="H791" s="6">
        <v>1808.7613257142857</v>
      </c>
      <c r="I791" s="226">
        <f>VLOOKUP(G791,'VDs DUELOS'!$D$2:$G$1571,4,0)-H791</f>
        <v>0</v>
      </c>
    </row>
    <row r="792" spans="7:9" x14ac:dyDescent="0.25">
      <c r="G792">
        <v>10692</v>
      </c>
      <c r="H792" s="6">
        <v>1183.1152</v>
      </c>
      <c r="I792" s="226">
        <f>VLOOKUP(G792,'VDs DUELOS'!$D$2:$G$1571,4,0)-H792</f>
        <v>0</v>
      </c>
    </row>
    <row r="793" spans="7:9" x14ac:dyDescent="0.25">
      <c r="G793">
        <v>10721</v>
      </c>
      <c r="H793" s="6">
        <v>1557.23272</v>
      </c>
      <c r="I793" s="226">
        <f>VLOOKUP(G793,'VDs DUELOS'!$D$2:$G$1571,4,0)-H793</f>
        <v>0</v>
      </c>
    </row>
    <row r="794" spans="7:9" x14ac:dyDescent="0.25">
      <c r="G794">
        <v>10723</v>
      </c>
      <c r="H794" s="6">
        <v>469.74888800000002</v>
      </c>
      <c r="I794" s="226" t="e">
        <f>VLOOKUP(G794,'VDs DUELOS'!$D$2:$G$1571,4,0)-H794</f>
        <v>#N/A</v>
      </c>
    </row>
    <row r="795" spans="7:9" x14ac:dyDescent="0.25">
      <c r="G795">
        <v>10738</v>
      </c>
      <c r="H795" s="6">
        <v>2173.3442057142856</v>
      </c>
      <c r="I795" s="226">
        <f>VLOOKUP(G795,'VDs DUELOS'!$D$2:$G$1571,4,0)-H795</f>
        <v>0</v>
      </c>
    </row>
    <row r="796" spans="7:9" x14ac:dyDescent="0.25">
      <c r="G796">
        <v>10744</v>
      </c>
      <c r="H796" s="6">
        <v>1168.5894933333334</v>
      </c>
      <c r="I796" s="226">
        <f>VLOOKUP(G796,'VDs DUELOS'!$D$2:$G$1571,4,0)-H796</f>
        <v>0</v>
      </c>
    </row>
    <row r="797" spans="7:9" x14ac:dyDescent="0.25">
      <c r="G797">
        <v>10746</v>
      </c>
      <c r="H797" s="6">
        <v>1981.3751847619046</v>
      </c>
      <c r="I797" s="226">
        <f>VLOOKUP(G797,'VDs DUELOS'!$D$2:$G$1571,4,0)-H797</f>
        <v>0</v>
      </c>
    </row>
    <row r="798" spans="7:9" x14ac:dyDescent="0.25">
      <c r="G798">
        <v>10759</v>
      </c>
      <c r="H798" s="6">
        <v>666.98344380952381</v>
      </c>
      <c r="I798" s="226" t="e">
        <f>VLOOKUP(G798,'VDs DUELOS'!$D$2:$G$1571,4,0)-H798</f>
        <v>#N/A</v>
      </c>
    </row>
    <row r="799" spans="7:9" x14ac:dyDescent="0.25">
      <c r="G799">
        <v>10762</v>
      </c>
      <c r="H799" s="6">
        <v>-198.04750476190478</v>
      </c>
      <c r="I799" s="226" t="e">
        <f>VLOOKUP(G799,'VDs DUELOS'!$D$2:$G$1571,4,0)-H799</f>
        <v>#N/A</v>
      </c>
    </row>
    <row r="800" spans="7:9" x14ac:dyDescent="0.25">
      <c r="G800">
        <v>10764</v>
      </c>
      <c r="H800" s="6">
        <v>2800.0392000000002</v>
      </c>
      <c r="I800" s="226">
        <f>VLOOKUP(G800,'VDs DUELOS'!$D$2:$G$1571,4,0)-H800</f>
        <v>0</v>
      </c>
    </row>
    <row r="801" spans="7:9" x14ac:dyDescent="0.25">
      <c r="G801">
        <v>10766</v>
      </c>
      <c r="H801" s="6">
        <v>0</v>
      </c>
      <c r="I801" s="226" t="e">
        <f>VLOOKUP(G801,'VDs DUELOS'!$D$2:$G$1571,4,0)-H801</f>
        <v>#N/A</v>
      </c>
    </row>
    <row r="802" spans="7:9" x14ac:dyDescent="0.25">
      <c r="G802">
        <v>11322</v>
      </c>
      <c r="H802" s="6">
        <v>1584.434432</v>
      </c>
      <c r="I802" s="226">
        <f>VLOOKUP(G802,'VDs DUELOS'!$D$2:$G$1571,4,0)-H802</f>
        <v>0</v>
      </c>
    </row>
    <row r="803" spans="7:9" x14ac:dyDescent="0.25">
      <c r="G803">
        <v>11324</v>
      </c>
      <c r="H803" s="6">
        <v>2064.5988038095238</v>
      </c>
      <c r="I803" s="226">
        <f>VLOOKUP(G803,'VDs DUELOS'!$D$2:$G$1571,4,0)-H803</f>
        <v>0</v>
      </c>
    </row>
    <row r="804" spans="7:9" x14ac:dyDescent="0.25">
      <c r="G804">
        <v>11327</v>
      </c>
      <c r="H804" s="6">
        <v>2596.0728400000003</v>
      </c>
      <c r="I804" s="226">
        <f>VLOOKUP(G804,'VDs DUELOS'!$D$2:$G$1571,4,0)-H804</f>
        <v>0</v>
      </c>
    </row>
    <row r="805" spans="7:9" x14ac:dyDescent="0.25">
      <c r="G805">
        <v>11331</v>
      </c>
      <c r="H805" s="6">
        <v>1747.9598247619049</v>
      </c>
      <c r="I805" s="226">
        <f>VLOOKUP(G805,'VDs DUELOS'!$D$2:$G$1571,4,0)-H805</f>
        <v>0</v>
      </c>
    </row>
    <row r="806" spans="7:9" x14ac:dyDescent="0.25">
      <c r="G806">
        <v>11337</v>
      </c>
      <c r="H806" s="6">
        <v>1563.139663157895</v>
      </c>
      <c r="I806" s="226">
        <f>VLOOKUP(G806,'VDs DUELOS'!$D$2:$G$1571,4,0)-H806</f>
        <v>0</v>
      </c>
    </row>
    <row r="807" spans="7:9" x14ac:dyDescent="0.25">
      <c r="G807">
        <v>11352</v>
      </c>
      <c r="H807" s="6">
        <v>1271.7396720000002</v>
      </c>
      <c r="I807" s="226">
        <f>VLOOKUP(G807,'VDs DUELOS'!$D$2:$G$1571,4,0)-H807</f>
        <v>0</v>
      </c>
    </row>
    <row r="808" spans="7:9" x14ac:dyDescent="0.25">
      <c r="G808">
        <v>11368</v>
      </c>
      <c r="H808" s="6">
        <v>3079.0141638095238</v>
      </c>
      <c r="I808" s="226">
        <f>VLOOKUP(G808,'VDs DUELOS'!$D$2:$G$1571,4,0)-H808</f>
        <v>0</v>
      </c>
    </row>
    <row r="809" spans="7:9" x14ac:dyDescent="0.25">
      <c r="G809">
        <v>11373</v>
      </c>
      <c r="H809" s="6">
        <v>1369.5921523809525</v>
      </c>
      <c r="I809" s="226">
        <f>VLOOKUP(G809,'VDs DUELOS'!$D$2:$G$1571,4,0)-H809</f>
        <v>0</v>
      </c>
    </row>
    <row r="810" spans="7:9" x14ac:dyDescent="0.25">
      <c r="G810">
        <v>11394</v>
      </c>
      <c r="H810" s="6">
        <v>950.99760000000015</v>
      </c>
      <c r="I810" s="226">
        <f>VLOOKUP(G810,'VDs DUELOS'!$D$2:$G$1571,4,0)-H810</f>
        <v>0</v>
      </c>
    </row>
    <row r="811" spans="7:9" x14ac:dyDescent="0.25">
      <c r="G811">
        <v>11400</v>
      </c>
      <c r="H811" s="6">
        <v>2757.5246171428571</v>
      </c>
      <c r="I811" s="226">
        <f>VLOOKUP(G811,'VDs DUELOS'!$D$2:$G$1571,4,0)-H811</f>
        <v>0</v>
      </c>
    </row>
    <row r="812" spans="7:9" x14ac:dyDescent="0.25">
      <c r="G812">
        <v>11406</v>
      </c>
      <c r="H812" s="6">
        <v>2484.450841904762</v>
      </c>
      <c r="I812" s="226">
        <f>VLOOKUP(G812,'VDs DUELOS'!$D$2:$G$1571,4,0)-H812</f>
        <v>0</v>
      </c>
    </row>
    <row r="813" spans="7:9" x14ac:dyDescent="0.25">
      <c r="G813">
        <v>11443</v>
      </c>
      <c r="H813" s="6">
        <v>5772.4263390476199</v>
      </c>
      <c r="I813" s="226">
        <f>VLOOKUP(G813,'VDs DUELOS'!$D$2:$G$1571,4,0)-H813</f>
        <v>0</v>
      </c>
    </row>
    <row r="814" spans="7:9" x14ac:dyDescent="0.25">
      <c r="G814">
        <v>11448</v>
      </c>
      <c r="H814" s="6">
        <v>2671.7682514285716</v>
      </c>
      <c r="I814" s="226">
        <f>VLOOKUP(G814,'VDs DUELOS'!$D$2:$G$1571,4,0)-H814</f>
        <v>0</v>
      </c>
    </row>
    <row r="815" spans="7:9" x14ac:dyDescent="0.25">
      <c r="G815">
        <v>11465</v>
      </c>
      <c r="H815" s="6">
        <v>2138.4408380952382</v>
      </c>
      <c r="I815" s="226">
        <f>VLOOKUP(G815,'VDs DUELOS'!$D$2:$G$1571,4,0)-H815</f>
        <v>0</v>
      </c>
    </row>
    <row r="816" spans="7:9" x14ac:dyDescent="0.25">
      <c r="G816">
        <v>11478</v>
      </c>
      <c r="H816" s="6">
        <v>1806.0500114285715</v>
      </c>
      <c r="I816" s="226">
        <f>VLOOKUP(G816,'VDs DUELOS'!$D$2:$G$1571,4,0)-H816</f>
        <v>0</v>
      </c>
    </row>
    <row r="817" spans="7:9" x14ac:dyDescent="0.25">
      <c r="G817">
        <v>11493</v>
      </c>
      <c r="H817" s="6">
        <v>0</v>
      </c>
      <c r="I817" s="226" t="e">
        <f>VLOOKUP(G817,'VDs DUELOS'!$D$2:$G$1571,4,0)-H817</f>
        <v>#N/A</v>
      </c>
    </row>
    <row r="818" spans="7:9" x14ac:dyDescent="0.25">
      <c r="G818">
        <v>11519</v>
      </c>
      <c r="H818" s="6">
        <v>0</v>
      </c>
      <c r="I818" s="226" t="e">
        <f>VLOOKUP(G818,'VDs DUELOS'!$D$2:$G$1571,4,0)-H818</f>
        <v>#N/A</v>
      </c>
    </row>
    <row r="819" spans="7:9" x14ac:dyDescent="0.25">
      <c r="G819">
        <v>11576</v>
      </c>
      <c r="H819" s="6">
        <v>1861.69568</v>
      </c>
      <c r="I819" s="226">
        <f>VLOOKUP(G819,'VDs DUELOS'!$D$2:$G$1571,4,0)-H819</f>
        <v>0</v>
      </c>
    </row>
    <row r="820" spans="7:9" x14ac:dyDescent="0.25">
      <c r="G820">
        <v>11597</v>
      </c>
      <c r="H820" s="6">
        <v>0</v>
      </c>
      <c r="I820" s="226" t="e">
        <f>VLOOKUP(G820,'VDs DUELOS'!$D$2:$G$1571,4,0)-H820</f>
        <v>#N/A</v>
      </c>
    </row>
    <row r="821" spans="7:9" x14ac:dyDescent="0.25">
      <c r="G821">
        <v>11598</v>
      </c>
      <c r="H821" s="6">
        <v>1122.8534933333335</v>
      </c>
      <c r="I821" s="226" t="e">
        <f>VLOOKUP(G821,'VDs DUELOS'!$D$2:$G$1571,4,0)-H821</f>
        <v>#N/A</v>
      </c>
    </row>
    <row r="822" spans="7:9" x14ac:dyDescent="0.25">
      <c r="G822">
        <v>11601</v>
      </c>
      <c r="H822" s="6">
        <v>332.42481523809528</v>
      </c>
      <c r="I822" s="226" t="e">
        <f>VLOOKUP(G822,'VDs DUELOS'!$D$2:$G$1571,4,0)-H822</f>
        <v>#N/A</v>
      </c>
    </row>
    <row r="823" spans="7:9" x14ac:dyDescent="0.25">
      <c r="G823">
        <v>11610</v>
      </c>
      <c r="H823" s="6">
        <v>1363.298201904762</v>
      </c>
      <c r="I823" s="226">
        <f>VLOOKUP(G823,'VDs DUELOS'!$D$2:$G$1571,4,0)-H823</f>
        <v>0</v>
      </c>
    </row>
    <row r="824" spans="7:9" x14ac:dyDescent="0.25">
      <c r="G824">
        <v>11612</v>
      </c>
      <c r="H824" s="6">
        <v>1146.4338057142857</v>
      </c>
      <c r="I824" s="226" t="e">
        <f>VLOOKUP(G824,'VDs DUELOS'!$D$2:$G$1571,4,0)-H824</f>
        <v>#N/A</v>
      </c>
    </row>
    <row r="825" spans="7:9" x14ac:dyDescent="0.25">
      <c r="G825">
        <v>11620</v>
      </c>
      <c r="H825" s="6">
        <v>1835.5398399999999</v>
      </c>
      <c r="I825" s="226">
        <f>VLOOKUP(G825,'VDs DUELOS'!$D$2:$G$1571,4,0)-H825</f>
        <v>0</v>
      </c>
    </row>
    <row r="826" spans="7:9" x14ac:dyDescent="0.25">
      <c r="G826">
        <v>11657</v>
      </c>
      <c r="H826" s="6">
        <v>2769.4285638095243</v>
      </c>
      <c r="I826" s="226">
        <f>VLOOKUP(G826,'VDs DUELOS'!$D$2:$G$1571,4,0)-H826</f>
        <v>0</v>
      </c>
    </row>
    <row r="827" spans="7:9" x14ac:dyDescent="0.25">
      <c r="G827">
        <v>11671</v>
      </c>
      <c r="H827" s="6">
        <v>2319.4079542857144</v>
      </c>
      <c r="I827" s="226">
        <f>VLOOKUP(G827,'VDs DUELOS'!$D$2:$G$1571,4,0)-H827</f>
        <v>0</v>
      </c>
    </row>
    <row r="828" spans="7:9" x14ac:dyDescent="0.25">
      <c r="G828">
        <v>11675</v>
      </c>
      <c r="H828" s="6">
        <v>1474.0639238095239</v>
      </c>
      <c r="I828" s="226">
        <f>VLOOKUP(G828,'VDs DUELOS'!$D$2:$G$1571,4,0)-H828</f>
        <v>0</v>
      </c>
    </row>
    <row r="829" spans="7:9" x14ac:dyDescent="0.25">
      <c r="G829">
        <v>11683</v>
      </c>
      <c r="H829" s="6">
        <v>399.58318476190482</v>
      </c>
      <c r="I829" s="226" t="e">
        <f>VLOOKUP(G829,'VDs DUELOS'!$D$2:$G$1571,4,0)-H829</f>
        <v>#N/A</v>
      </c>
    </row>
    <row r="830" spans="7:9" x14ac:dyDescent="0.25">
      <c r="G830">
        <v>11690</v>
      </c>
      <c r="H830" s="6">
        <v>140.59658666666667</v>
      </c>
      <c r="I830" s="226" t="e">
        <f>VLOOKUP(G830,'VDs DUELOS'!$D$2:$G$1571,4,0)-H830</f>
        <v>#N/A</v>
      </c>
    </row>
    <row r="831" spans="7:9" x14ac:dyDescent="0.25">
      <c r="G831">
        <v>11692</v>
      </c>
      <c r="H831" s="6">
        <v>0</v>
      </c>
      <c r="I831" s="226" t="e">
        <f>VLOOKUP(G831,'VDs DUELOS'!$D$2:$G$1571,4,0)-H831</f>
        <v>#N/A</v>
      </c>
    </row>
    <row r="832" spans="7:9" x14ac:dyDescent="0.25">
      <c r="G832">
        <v>11700</v>
      </c>
      <c r="H832" s="6">
        <v>308.92324000000002</v>
      </c>
      <c r="I832" s="226" t="e">
        <f>VLOOKUP(G832,'VDs DUELOS'!$D$2:$G$1571,4,0)-H832</f>
        <v>#N/A</v>
      </c>
    </row>
    <row r="833" spans="7:9" x14ac:dyDescent="0.25">
      <c r="G833">
        <v>12003</v>
      </c>
      <c r="H833" s="6">
        <v>1705.2845790476194</v>
      </c>
      <c r="I833" s="226">
        <f>VLOOKUP(G833,'VDs DUELOS'!$D$2:$G$1571,4,0)-H833</f>
        <v>0</v>
      </c>
    </row>
    <row r="834" spans="7:9" x14ac:dyDescent="0.25">
      <c r="G834">
        <v>12005</v>
      </c>
      <c r="H834" s="6">
        <v>948.60414399999991</v>
      </c>
      <c r="I834" s="226" t="e">
        <f>VLOOKUP(G834,'VDs DUELOS'!$D$2:$G$1571,4,0)-H834</f>
        <v>#N/A</v>
      </c>
    </row>
    <row r="835" spans="7:9" x14ac:dyDescent="0.25">
      <c r="G835">
        <v>12006</v>
      </c>
      <c r="H835" s="6">
        <v>1343.3306560000001</v>
      </c>
      <c r="I835" s="226" t="e">
        <f>VLOOKUP(G835,'VDs DUELOS'!$D$2:$G$1571,4,0)-H835</f>
        <v>#N/A</v>
      </c>
    </row>
    <row r="836" spans="7:9" x14ac:dyDescent="0.25">
      <c r="G836">
        <v>12009</v>
      </c>
      <c r="H836" s="6">
        <v>0</v>
      </c>
      <c r="I836" s="226" t="e">
        <f>VLOOKUP(G836,'VDs DUELOS'!$D$2:$G$1571,4,0)-H836</f>
        <v>#N/A</v>
      </c>
    </row>
    <row r="837" spans="7:9" x14ac:dyDescent="0.25">
      <c r="G837">
        <v>12010</v>
      </c>
      <c r="H837" s="6">
        <v>0</v>
      </c>
      <c r="I837" s="226" t="e">
        <f>VLOOKUP(G837,'VDs DUELOS'!$D$2:$G$1571,4,0)-H837</f>
        <v>#N/A</v>
      </c>
    </row>
    <row r="838" spans="7:9" x14ac:dyDescent="0.25">
      <c r="G838">
        <v>12011</v>
      </c>
      <c r="H838" s="6">
        <v>960.20118400000013</v>
      </c>
      <c r="I838" s="226" t="e">
        <f>VLOOKUP(G838,'VDs DUELOS'!$D$2:$G$1571,4,0)-H838</f>
        <v>#N/A</v>
      </c>
    </row>
    <row r="839" spans="7:9" x14ac:dyDescent="0.25">
      <c r="G839">
        <v>12013</v>
      </c>
      <c r="H839" s="6">
        <v>1059.881928</v>
      </c>
      <c r="I839" s="226" t="e">
        <f>VLOOKUP(G839,'VDs DUELOS'!$D$2:$G$1571,4,0)-H839</f>
        <v>#N/A</v>
      </c>
    </row>
    <row r="840" spans="7:9" x14ac:dyDescent="0.25">
      <c r="G840">
        <v>12014</v>
      </c>
      <c r="H840" s="6">
        <v>601.09485600000005</v>
      </c>
      <c r="I840" s="226" t="e">
        <f>VLOOKUP(G840,'VDs DUELOS'!$D$2:$G$1571,4,0)-H840</f>
        <v>#N/A</v>
      </c>
    </row>
    <row r="841" spans="7:9" x14ac:dyDescent="0.25">
      <c r="G841">
        <v>12016</v>
      </c>
      <c r="H841" s="6">
        <v>920.80262400000015</v>
      </c>
      <c r="I841" s="226" t="e">
        <f>VLOOKUP(G841,'VDs DUELOS'!$D$2:$G$1571,4,0)-H841</f>
        <v>#N/A</v>
      </c>
    </row>
    <row r="842" spans="7:9" x14ac:dyDescent="0.25">
      <c r="G842">
        <v>12018</v>
      </c>
      <c r="H842" s="6">
        <v>1206.678944</v>
      </c>
      <c r="I842" s="226" t="e">
        <f>VLOOKUP(G842,'VDs DUELOS'!$D$2:$G$1571,4,0)-H842</f>
        <v>#N/A</v>
      </c>
    </row>
    <row r="843" spans="7:9" x14ac:dyDescent="0.25">
      <c r="G843">
        <v>12019</v>
      </c>
      <c r="H843" s="6">
        <v>1091.1283760000001</v>
      </c>
      <c r="I843" s="226" t="e">
        <f>VLOOKUP(G843,'VDs DUELOS'!$D$2:$G$1571,4,0)-H843</f>
        <v>#N/A</v>
      </c>
    </row>
    <row r="844" spans="7:9" x14ac:dyDescent="0.25">
      <c r="G844">
        <v>12020</v>
      </c>
      <c r="H844" s="6">
        <v>0</v>
      </c>
      <c r="I844" s="226" t="e">
        <f>VLOOKUP(G844,'VDs DUELOS'!$D$2:$G$1571,4,0)-H844</f>
        <v>#N/A</v>
      </c>
    </row>
    <row r="845" spans="7:9" x14ac:dyDescent="0.25">
      <c r="G845">
        <v>12021</v>
      </c>
      <c r="H845" s="6">
        <v>-24.034582857142855</v>
      </c>
      <c r="I845" s="226" t="e">
        <f>VLOOKUP(G845,'VDs DUELOS'!$D$2:$G$1571,4,0)-H845</f>
        <v>#N/A</v>
      </c>
    </row>
    <row r="846" spans="7:9" x14ac:dyDescent="0.25">
      <c r="G846">
        <v>12022</v>
      </c>
      <c r="H846" s="6">
        <v>1526.3515504761906</v>
      </c>
      <c r="I846" s="226" t="e">
        <f>VLOOKUP(G846,'VDs DUELOS'!$D$2:$G$1571,4,0)-H846</f>
        <v>#N/A</v>
      </c>
    </row>
    <row r="847" spans="7:9" x14ac:dyDescent="0.25">
      <c r="G847">
        <v>12023</v>
      </c>
      <c r="H847" s="6">
        <v>76.838003809523812</v>
      </c>
      <c r="I847" s="226" t="e">
        <f>VLOOKUP(G847,'VDs DUELOS'!$D$2:$G$1571,4,0)-H847</f>
        <v>#N/A</v>
      </c>
    </row>
    <row r="848" spans="7:9" x14ac:dyDescent="0.25">
      <c r="G848">
        <v>12025</v>
      </c>
      <c r="H848" s="6">
        <v>0</v>
      </c>
      <c r="I848" s="226" t="e">
        <f>VLOOKUP(G848,'VDs DUELOS'!$D$2:$G$1571,4,0)-H848</f>
        <v>#N/A</v>
      </c>
    </row>
    <row r="849" spans="7:9" x14ac:dyDescent="0.25">
      <c r="G849">
        <v>13008</v>
      </c>
      <c r="H849" s="6">
        <v>2187.487245714286</v>
      </c>
      <c r="I849" s="226">
        <f>VLOOKUP(G849,'VDs DUELOS'!$D$2:$G$1571,4,0)-H849</f>
        <v>0</v>
      </c>
    </row>
    <row r="850" spans="7:9" x14ac:dyDescent="0.25">
      <c r="G850">
        <v>13032</v>
      </c>
      <c r="H850" s="6">
        <v>0</v>
      </c>
      <c r="I850" s="226" t="e">
        <f>VLOOKUP(G850,'VDs DUELOS'!$D$2:$G$1571,4,0)-H850</f>
        <v>#N/A</v>
      </c>
    </row>
    <row r="851" spans="7:9" x14ac:dyDescent="0.25">
      <c r="G851">
        <v>13050</v>
      </c>
      <c r="H851" s="6">
        <v>1029.1186514285716</v>
      </c>
      <c r="I851" s="226" t="e">
        <f>VLOOKUP(G851,'VDs DUELOS'!$D$2:$G$1571,4,0)-H851</f>
        <v>#N/A</v>
      </c>
    </row>
    <row r="852" spans="7:9" x14ac:dyDescent="0.25">
      <c r="G852">
        <v>13083</v>
      </c>
      <c r="H852" s="6">
        <v>2474.4693257142858</v>
      </c>
      <c r="I852" s="226">
        <f>VLOOKUP(G852,'VDs DUELOS'!$D$2:$G$1571,4,0)-H852</f>
        <v>0</v>
      </c>
    </row>
    <row r="853" spans="7:9" x14ac:dyDescent="0.25">
      <c r="G853">
        <v>13092</v>
      </c>
      <c r="H853" s="6">
        <v>2642.8437257142864</v>
      </c>
      <c r="I853" s="226">
        <f>VLOOKUP(G853,'VDs DUELOS'!$D$2:$G$1571,4,0)-H853</f>
        <v>0</v>
      </c>
    </row>
    <row r="854" spans="7:9" x14ac:dyDescent="0.25">
      <c r="G854">
        <v>13097</v>
      </c>
      <c r="H854" s="6">
        <v>0</v>
      </c>
      <c r="I854" s="226">
        <f>VLOOKUP(G854,'VDs DUELOS'!$D$2:$G$1571,4,0)-H854</f>
        <v>0</v>
      </c>
    </row>
    <row r="855" spans="7:9" x14ac:dyDescent="0.25">
      <c r="G855">
        <v>13107</v>
      </c>
      <c r="H855" s="6">
        <v>0</v>
      </c>
      <c r="I855" s="226" t="e">
        <f>VLOOKUP(G855,'VDs DUELOS'!$D$2:$G$1571,4,0)-H855</f>
        <v>#N/A</v>
      </c>
    </row>
    <row r="856" spans="7:9" x14ac:dyDescent="0.25">
      <c r="G856">
        <v>13147</v>
      </c>
      <c r="H856" s="6">
        <v>1905.2673980952384</v>
      </c>
      <c r="I856" s="226">
        <f>VLOOKUP(G856,'VDs DUELOS'!$D$2:$G$1571,4,0)-H856</f>
        <v>0</v>
      </c>
    </row>
    <row r="857" spans="7:9" x14ac:dyDescent="0.25">
      <c r="G857">
        <v>13150</v>
      </c>
      <c r="H857" s="6">
        <v>2007.3610694736844</v>
      </c>
      <c r="I857" s="226">
        <f>VLOOKUP(G857,'VDs DUELOS'!$D$2:$G$1571,4,0)-H857</f>
        <v>0</v>
      </c>
    </row>
    <row r="858" spans="7:9" x14ac:dyDescent="0.25">
      <c r="G858">
        <v>13172</v>
      </c>
      <c r="H858" s="6">
        <v>0</v>
      </c>
      <c r="I858" s="226" t="e">
        <f>VLOOKUP(G858,'VDs DUELOS'!$D$2:$G$1571,4,0)-H858</f>
        <v>#N/A</v>
      </c>
    </row>
    <row r="859" spans="7:9" x14ac:dyDescent="0.25">
      <c r="G859">
        <v>14013</v>
      </c>
      <c r="H859" s="6">
        <v>-69.882133333333329</v>
      </c>
      <c r="I859" s="226" t="e">
        <f>VLOOKUP(G859,'VDs DUELOS'!$D$2:$G$1571,4,0)-H859</f>
        <v>#N/A</v>
      </c>
    </row>
    <row r="860" spans="7:9" x14ac:dyDescent="0.25">
      <c r="G860">
        <v>14057</v>
      </c>
      <c r="H860" s="6">
        <v>1617.8662905263157</v>
      </c>
      <c r="I860" s="226">
        <f>VLOOKUP(G860,'VDs DUELOS'!$D$2:$G$1571,4,0)-H860</f>
        <v>0</v>
      </c>
    </row>
    <row r="861" spans="7:9" x14ac:dyDescent="0.25">
      <c r="G861">
        <v>14931</v>
      </c>
      <c r="H861" s="6">
        <v>-538.96064000000001</v>
      </c>
      <c r="I861" s="226" t="e">
        <f>VLOOKUP(G861,'VDs DUELOS'!$D$2:$G$1571,4,0)-H861</f>
        <v>#N/A</v>
      </c>
    </row>
    <row r="862" spans="7:9" x14ac:dyDescent="0.25">
      <c r="G862">
        <v>14950</v>
      </c>
      <c r="H862" s="6">
        <v>361.79643428571427</v>
      </c>
      <c r="I862" s="226" t="e">
        <f>VLOOKUP(G862,'VDs DUELOS'!$D$2:$G$1571,4,0)-H862</f>
        <v>#N/A</v>
      </c>
    </row>
    <row r="863" spans="7:9" x14ac:dyDescent="0.25">
      <c r="G863">
        <v>14961</v>
      </c>
      <c r="H863" s="6">
        <v>-115.35606095238096</v>
      </c>
      <c r="I863" s="226" t="e">
        <f>VLOOKUP(G863,'VDs DUELOS'!$D$2:$G$1571,4,0)-H863</f>
        <v>#N/A</v>
      </c>
    </row>
    <row r="864" spans="7:9" x14ac:dyDescent="0.25">
      <c r="G864">
        <v>14972</v>
      </c>
      <c r="H864" s="6">
        <v>-1193.1034480000001</v>
      </c>
      <c r="I864" s="226" t="e">
        <f>VLOOKUP(G864,'VDs DUELOS'!$D$2:$G$1571,4,0)-H864</f>
        <v>#N/A</v>
      </c>
    </row>
    <row r="865" spans="7:9" x14ac:dyDescent="0.25">
      <c r="G865">
        <v>14982</v>
      </c>
      <c r="H865" s="6">
        <v>-50.894536000000002</v>
      </c>
      <c r="I865" s="226" t="e">
        <f>VLOOKUP(G865,'VDs DUELOS'!$D$2:$G$1571,4,0)-H865</f>
        <v>#N/A</v>
      </c>
    </row>
    <row r="866" spans="7:9" x14ac:dyDescent="0.25">
      <c r="G866">
        <v>14993</v>
      </c>
      <c r="H866" s="6">
        <v>-1620.6896533333334</v>
      </c>
      <c r="I866" s="226" t="e">
        <f>VLOOKUP(G866,'VDs DUELOS'!$D$2:$G$1571,4,0)-H866</f>
        <v>#N/A</v>
      </c>
    </row>
    <row r="867" spans="7:9" x14ac:dyDescent="0.25">
      <c r="G867">
        <v>15004</v>
      </c>
      <c r="H867" s="6">
        <v>-1158.6206857142859</v>
      </c>
      <c r="I867" s="226" t="e">
        <f>VLOOKUP(G867,'VDs DUELOS'!$D$2:$G$1571,4,0)-H867</f>
        <v>#N/A</v>
      </c>
    </row>
    <row r="868" spans="7:9" x14ac:dyDescent="0.25">
      <c r="G868">
        <v>15013</v>
      </c>
      <c r="H868" s="6">
        <v>-1544.8275809523811</v>
      </c>
      <c r="I868" s="226" t="e">
        <f>VLOOKUP(G868,'VDs DUELOS'!$D$2:$G$1571,4,0)-H868</f>
        <v>#N/A</v>
      </c>
    </row>
    <row r="869" spans="7:9" x14ac:dyDescent="0.25">
      <c r="G869">
        <v>15025</v>
      </c>
      <c r="H869" s="6">
        <v>-1144.1154361904762</v>
      </c>
      <c r="I869" s="226" t="e">
        <f>VLOOKUP(G869,'VDs DUELOS'!$D$2:$G$1571,4,0)-H869</f>
        <v>#N/A</v>
      </c>
    </row>
    <row r="870" spans="7:9" x14ac:dyDescent="0.25">
      <c r="G870">
        <v>15027</v>
      </c>
      <c r="H870" s="6">
        <v>502.85919238095244</v>
      </c>
      <c r="I870" s="226" t="e">
        <f>VLOOKUP(G870,'VDs DUELOS'!$D$2:$G$1571,4,0)-H870</f>
        <v>#N/A</v>
      </c>
    </row>
    <row r="871" spans="7:9" x14ac:dyDescent="0.25">
      <c r="G871">
        <v>15035</v>
      </c>
      <c r="H871" s="6">
        <v>-1455.1724114285716</v>
      </c>
      <c r="I871" s="226" t="e">
        <f>VLOOKUP(G871,'VDs DUELOS'!$D$2:$G$1571,4,0)-H871</f>
        <v>#N/A</v>
      </c>
    </row>
    <row r="872" spans="7:9" x14ac:dyDescent="0.25">
      <c r="G872">
        <v>15046</v>
      </c>
      <c r="H872" s="6">
        <v>-1013.7930971428573</v>
      </c>
      <c r="I872" s="226" t="e">
        <f>VLOOKUP(G872,'VDs DUELOS'!$D$2:$G$1571,4,0)-H872</f>
        <v>#N/A</v>
      </c>
    </row>
    <row r="873" spans="7:9" x14ac:dyDescent="0.25">
      <c r="G873">
        <v>15056</v>
      </c>
      <c r="H873" s="6">
        <v>-1289.6551695238095</v>
      </c>
      <c r="I873" s="226" t="e">
        <f>VLOOKUP(G873,'VDs DUELOS'!$D$2:$G$1571,4,0)-H873</f>
        <v>#N/A</v>
      </c>
    </row>
    <row r="874" spans="7:9" x14ac:dyDescent="0.25">
      <c r="G874">
        <v>15078</v>
      </c>
      <c r="H874" s="6">
        <v>926.49462857142851</v>
      </c>
      <c r="I874" s="226" t="e">
        <f>VLOOKUP(G874,'VDs DUELOS'!$D$2:$G$1571,4,0)-H874</f>
        <v>#N/A</v>
      </c>
    </row>
    <row r="875" spans="7:9" x14ac:dyDescent="0.25">
      <c r="G875">
        <v>15087</v>
      </c>
      <c r="H875" s="6">
        <v>0</v>
      </c>
      <c r="I875" s="226" t="e">
        <f>VLOOKUP(G875,'VDs DUELOS'!$D$2:$G$1571,4,0)-H875</f>
        <v>#N/A</v>
      </c>
    </row>
    <row r="876" spans="7:9" x14ac:dyDescent="0.25">
      <c r="G876">
        <v>15094</v>
      </c>
      <c r="H876" s="6">
        <v>855.29638095238101</v>
      </c>
      <c r="I876" s="226" t="e">
        <f>VLOOKUP(G876,'VDs DUELOS'!$D$2:$G$1571,4,0)-H876</f>
        <v>#N/A</v>
      </c>
    </row>
    <row r="877" spans="7:9" x14ac:dyDescent="0.25">
      <c r="G877">
        <v>15096</v>
      </c>
      <c r="H877" s="6">
        <v>-54.424724210526314</v>
      </c>
      <c r="I877" s="226" t="e">
        <f>VLOOKUP(G877,'VDs DUELOS'!$D$2:$G$1571,4,0)-H877</f>
        <v>#N/A</v>
      </c>
    </row>
    <row r="878" spans="7:9" x14ac:dyDescent="0.25">
      <c r="G878">
        <v>15098</v>
      </c>
      <c r="H878" s="6">
        <v>-20.288746666666668</v>
      </c>
      <c r="I878" s="226" t="e">
        <f>VLOOKUP(G878,'VDs DUELOS'!$D$2:$G$1571,4,0)-H878</f>
        <v>#N/A</v>
      </c>
    </row>
    <row r="879" spans="7:9" x14ac:dyDescent="0.25">
      <c r="G879">
        <v>15104</v>
      </c>
      <c r="H879" s="6">
        <v>-93.150963809523802</v>
      </c>
      <c r="I879" s="226" t="e">
        <f>VLOOKUP(G879,'VDs DUELOS'!$D$2:$G$1571,4,0)-H879</f>
        <v>#N/A</v>
      </c>
    </row>
    <row r="880" spans="7:9" x14ac:dyDescent="0.25">
      <c r="G880">
        <v>15106</v>
      </c>
      <c r="H880" s="6">
        <v>899.17701333333343</v>
      </c>
      <c r="I880" s="226" t="e">
        <f>VLOOKUP(G880,'VDs DUELOS'!$D$2:$G$1571,4,0)-H880</f>
        <v>#N/A</v>
      </c>
    </row>
    <row r="881" spans="7:9" x14ac:dyDescent="0.25">
      <c r="G881">
        <v>15109</v>
      </c>
      <c r="H881" s="6">
        <v>134.07798095238098</v>
      </c>
      <c r="I881" s="226" t="e">
        <f>VLOOKUP(G881,'VDs DUELOS'!$D$2:$G$1571,4,0)-H881</f>
        <v>#N/A</v>
      </c>
    </row>
    <row r="882" spans="7:9" x14ac:dyDescent="0.25">
      <c r="G882">
        <v>15110</v>
      </c>
      <c r="H882" s="6">
        <v>-105.15544380952382</v>
      </c>
      <c r="I882" s="226" t="e">
        <f>VLOOKUP(G882,'VDs DUELOS'!$D$2:$G$1571,4,0)-H882</f>
        <v>#N/A</v>
      </c>
    </row>
    <row r="883" spans="7:9" x14ac:dyDescent="0.25">
      <c r="G883">
        <v>15112</v>
      </c>
      <c r="H883" s="6">
        <v>186.52604952380955</v>
      </c>
      <c r="I883" s="226" t="e">
        <f>VLOOKUP(G883,'VDs DUELOS'!$D$2:$G$1571,4,0)-H883</f>
        <v>#N/A</v>
      </c>
    </row>
    <row r="884" spans="7:9" x14ac:dyDescent="0.25">
      <c r="G884">
        <v>15115</v>
      </c>
      <c r="H884" s="6">
        <v>-115.44733714285715</v>
      </c>
      <c r="I884" s="226" t="e">
        <f>VLOOKUP(G884,'VDs DUELOS'!$D$2:$G$1571,4,0)-H884</f>
        <v>#N/A</v>
      </c>
    </row>
    <row r="885" spans="7:9" x14ac:dyDescent="0.25">
      <c r="G885">
        <v>15124</v>
      </c>
      <c r="H885" s="6">
        <v>42.82548210526317</v>
      </c>
      <c r="I885" s="226" t="e">
        <f>VLOOKUP(G885,'VDs DUELOS'!$D$2:$G$1571,4,0)-H885</f>
        <v>#N/A</v>
      </c>
    </row>
    <row r="886" spans="7:9" x14ac:dyDescent="0.25">
      <c r="G886">
        <v>15126</v>
      </c>
      <c r="H886" s="6">
        <v>202.5650742857143</v>
      </c>
      <c r="I886" s="226" t="e">
        <f>VLOOKUP(G886,'VDs DUELOS'!$D$2:$G$1571,4,0)-H886</f>
        <v>#N/A</v>
      </c>
    </row>
    <row r="887" spans="7:9" x14ac:dyDescent="0.25">
      <c r="G887">
        <v>19002</v>
      </c>
      <c r="H887" s="6">
        <v>2484.9792380952385</v>
      </c>
      <c r="I887" s="226">
        <f>VLOOKUP(G887,'VDs DUELOS'!$D$2:$G$1571,4,0)-H887</f>
        <v>0</v>
      </c>
    </row>
    <row r="888" spans="7:9" x14ac:dyDescent="0.25">
      <c r="G888">
        <v>19019</v>
      </c>
      <c r="H888" s="6">
        <v>2179.1850895238094</v>
      </c>
      <c r="I888" s="226">
        <f>VLOOKUP(G888,'VDs DUELOS'!$D$2:$G$1571,4,0)-H888</f>
        <v>0</v>
      </c>
    </row>
    <row r="889" spans="7:9" x14ac:dyDescent="0.25">
      <c r="G889">
        <v>19024</v>
      </c>
      <c r="H889" s="6">
        <v>2494.9050044444448</v>
      </c>
      <c r="I889" s="226">
        <f>VLOOKUP(G889,'VDs DUELOS'!$D$2:$G$1571,4,0)-H889</f>
        <v>0</v>
      </c>
    </row>
    <row r="890" spans="7:9" x14ac:dyDescent="0.25">
      <c r="G890">
        <v>19063</v>
      </c>
      <c r="H890" s="6">
        <v>3764.7343619047624</v>
      </c>
      <c r="I890" s="226">
        <f>VLOOKUP(G890,'VDs DUELOS'!$D$2:$G$1571,4,0)-H890</f>
        <v>0</v>
      </c>
    </row>
    <row r="891" spans="7:9" x14ac:dyDescent="0.25">
      <c r="G891">
        <v>19064</v>
      </c>
      <c r="H891" s="6">
        <v>2352.275744</v>
      </c>
      <c r="I891" s="226">
        <f>VLOOKUP(G891,'VDs DUELOS'!$D$2:$G$1571,4,0)-H891</f>
        <v>0</v>
      </c>
    </row>
    <row r="892" spans="7:9" x14ac:dyDescent="0.25">
      <c r="G892">
        <v>19088</v>
      </c>
      <c r="H892" s="6">
        <v>3708.4128685714286</v>
      </c>
      <c r="I892" s="226" t="e">
        <f>VLOOKUP(G892,'VDs DUELOS'!$D$2:$G$1571,4,0)-H892</f>
        <v>#N/A</v>
      </c>
    </row>
    <row r="893" spans="7:9" x14ac:dyDescent="0.25">
      <c r="G893">
        <v>19137</v>
      </c>
      <c r="H893" s="6">
        <v>2521.6686552380957</v>
      </c>
      <c r="I893" s="226">
        <f>VLOOKUP(G893,'VDs DUELOS'!$D$2:$G$1571,4,0)-H893</f>
        <v>0</v>
      </c>
    </row>
    <row r="894" spans="7:9" x14ac:dyDescent="0.25">
      <c r="G894">
        <v>19147</v>
      </c>
      <c r="H894" s="6">
        <v>2724.8298209523814</v>
      </c>
      <c r="I894" s="226">
        <f>VLOOKUP(G894,'VDs DUELOS'!$D$2:$G$1571,4,0)-H894</f>
        <v>0</v>
      </c>
    </row>
    <row r="895" spans="7:9" x14ac:dyDescent="0.25">
      <c r="G895">
        <v>19148</v>
      </c>
      <c r="H895" s="6">
        <v>2304.1751619047623</v>
      </c>
      <c r="I895" s="226">
        <f>VLOOKUP(G895,'VDs DUELOS'!$D$2:$G$1571,4,0)-H895</f>
        <v>0</v>
      </c>
    </row>
    <row r="896" spans="7:9" x14ac:dyDescent="0.25">
      <c r="G896">
        <v>19156</v>
      </c>
      <c r="H896" s="6">
        <v>2732.5931961904766</v>
      </c>
      <c r="I896" s="226">
        <f>VLOOKUP(G896,'VDs DUELOS'!$D$2:$G$1571,4,0)-H896</f>
        <v>0</v>
      </c>
    </row>
    <row r="897" spans="7:9" x14ac:dyDescent="0.25">
      <c r="G897">
        <v>19200</v>
      </c>
      <c r="H897" s="6">
        <v>832.87148000000002</v>
      </c>
      <c r="I897" s="226" t="e">
        <f>VLOOKUP(G897,'VDs DUELOS'!$D$2:$G$1571,4,0)-H897</f>
        <v>#N/A</v>
      </c>
    </row>
    <row r="898" spans="7:9" x14ac:dyDescent="0.25">
      <c r="G898">
        <v>19215</v>
      </c>
      <c r="H898" s="6">
        <v>2288.909241904762</v>
      </c>
      <c r="I898" s="226">
        <f>VLOOKUP(G898,'VDs DUELOS'!$D$2:$G$1571,4,0)-H898</f>
        <v>0</v>
      </c>
    </row>
    <row r="899" spans="7:9" x14ac:dyDescent="0.25">
      <c r="G899">
        <v>19219</v>
      </c>
      <c r="H899" s="6">
        <v>1947.3453257142858</v>
      </c>
      <c r="I899" s="226">
        <f>VLOOKUP(G899,'VDs DUELOS'!$D$2:$G$1571,4,0)-H899</f>
        <v>0</v>
      </c>
    </row>
    <row r="900" spans="7:9" x14ac:dyDescent="0.25">
      <c r="G900">
        <v>19228</v>
      </c>
      <c r="H900" s="6">
        <v>2341.2948266666667</v>
      </c>
      <c r="I900" s="226">
        <f>VLOOKUP(G900,'VDs DUELOS'!$D$2:$G$1571,4,0)-H900</f>
        <v>0</v>
      </c>
    </row>
    <row r="901" spans="7:9" x14ac:dyDescent="0.25">
      <c r="G901">
        <v>19235</v>
      </c>
      <c r="H901" s="6">
        <v>1584.0183578947372</v>
      </c>
      <c r="I901" s="226">
        <f>VLOOKUP(G901,'VDs DUELOS'!$D$2:$G$1571,4,0)-H901</f>
        <v>0</v>
      </c>
    </row>
    <row r="902" spans="7:9" x14ac:dyDescent="0.25">
      <c r="G902">
        <v>19246</v>
      </c>
      <c r="H902" s="6">
        <v>1675.0644876190477</v>
      </c>
      <c r="I902" s="226">
        <f>VLOOKUP(G902,'VDs DUELOS'!$D$2:$G$1571,4,0)-H902</f>
        <v>0</v>
      </c>
    </row>
    <row r="903" spans="7:9" x14ac:dyDescent="0.25">
      <c r="G903">
        <v>19249</v>
      </c>
      <c r="H903" s="6">
        <v>6412.1198095238096</v>
      </c>
      <c r="I903" s="226">
        <f>VLOOKUP(G903,'VDs DUELOS'!$D$2:$G$1571,4,0)-H903</f>
        <v>0</v>
      </c>
    </row>
    <row r="904" spans="7:9" x14ac:dyDescent="0.25">
      <c r="G904">
        <v>19260</v>
      </c>
      <c r="H904" s="6">
        <v>2047.5442895238095</v>
      </c>
      <c r="I904" s="226">
        <f>VLOOKUP(G904,'VDs DUELOS'!$D$2:$G$1571,4,0)-H904</f>
        <v>0</v>
      </c>
    </row>
    <row r="905" spans="7:9" x14ac:dyDescent="0.25">
      <c r="G905">
        <v>19268</v>
      </c>
      <c r="H905" s="6">
        <v>2398.2856400000001</v>
      </c>
      <c r="I905" s="226">
        <f>VLOOKUP(G905,'VDs DUELOS'!$D$2:$G$1571,4,0)-H905</f>
        <v>0</v>
      </c>
    </row>
    <row r="906" spans="7:9" x14ac:dyDescent="0.25">
      <c r="G906">
        <v>19278</v>
      </c>
      <c r="H906" s="6">
        <v>0</v>
      </c>
      <c r="I906" s="226" t="e">
        <f>VLOOKUP(G906,'VDs DUELOS'!$D$2:$G$1571,4,0)-H906</f>
        <v>#N/A</v>
      </c>
    </row>
    <row r="907" spans="7:9" x14ac:dyDescent="0.25">
      <c r="G907">
        <v>19286</v>
      </c>
      <c r="H907" s="6">
        <v>1712.2329520000001</v>
      </c>
      <c r="I907" s="226">
        <f>VLOOKUP(G907,'VDs DUELOS'!$D$2:$G$1571,4,0)-H907</f>
        <v>0</v>
      </c>
    </row>
    <row r="908" spans="7:9" x14ac:dyDescent="0.25">
      <c r="G908">
        <v>19291</v>
      </c>
      <c r="H908" s="6">
        <v>0</v>
      </c>
      <c r="I908" s="226" t="e">
        <f>VLOOKUP(G908,'VDs DUELOS'!$D$2:$G$1571,4,0)-H908</f>
        <v>#N/A</v>
      </c>
    </row>
    <row r="909" spans="7:9" x14ac:dyDescent="0.25">
      <c r="G909">
        <v>19310</v>
      </c>
      <c r="H909" s="6">
        <v>1615.2187200000001</v>
      </c>
      <c r="I909" s="226">
        <f>VLOOKUP(G909,'VDs DUELOS'!$D$2:$G$1571,4,0)-H909</f>
        <v>0</v>
      </c>
    </row>
    <row r="910" spans="7:9" x14ac:dyDescent="0.25">
      <c r="G910">
        <v>19348</v>
      </c>
      <c r="H910" s="6">
        <v>4369.9313155555556</v>
      </c>
      <c r="I910" s="226">
        <f>VLOOKUP(G910,'VDs DUELOS'!$D$2:$G$1571,4,0)-H910</f>
        <v>0</v>
      </c>
    </row>
    <row r="911" spans="7:9" x14ac:dyDescent="0.25">
      <c r="G911">
        <v>19411</v>
      </c>
      <c r="H911" s="6">
        <v>1760.5067580952382</v>
      </c>
      <c r="I911" s="226">
        <f>VLOOKUP(G911,'VDs DUELOS'!$D$2:$G$1571,4,0)-H911</f>
        <v>0</v>
      </c>
    </row>
    <row r="912" spans="7:9" x14ac:dyDescent="0.25">
      <c r="G912">
        <v>19417</v>
      </c>
      <c r="H912" s="6">
        <v>2141.3723047619051</v>
      </c>
      <c r="I912" s="226">
        <f>VLOOKUP(G912,'VDs DUELOS'!$D$2:$G$1571,4,0)-H912</f>
        <v>0</v>
      </c>
    </row>
    <row r="913" spans="7:9" x14ac:dyDescent="0.25">
      <c r="G913">
        <v>20036</v>
      </c>
      <c r="H913" s="6">
        <v>-128.58808000000002</v>
      </c>
      <c r="I913" s="226" t="e">
        <f>VLOOKUP(G913,'VDs DUELOS'!$D$2:$G$1571,4,0)-H913</f>
        <v>#N/A</v>
      </c>
    </row>
    <row r="914" spans="7:9" x14ac:dyDescent="0.25">
      <c r="G914">
        <v>20044</v>
      </c>
      <c r="H914" s="6">
        <v>1642.49712</v>
      </c>
      <c r="I914" s="226">
        <f>VLOOKUP(G914,'VDs DUELOS'!$D$2:$G$1571,4,0)-H914</f>
        <v>0</v>
      </c>
    </row>
    <row r="915" spans="7:9" x14ac:dyDescent="0.25">
      <c r="G915">
        <v>20047</v>
      </c>
      <c r="H915" s="6">
        <v>2277.7563123809523</v>
      </c>
      <c r="I915" s="226">
        <f>VLOOKUP(G915,'VDs DUELOS'!$D$2:$G$1571,4,0)-H915</f>
        <v>0</v>
      </c>
    </row>
    <row r="916" spans="7:9" x14ac:dyDescent="0.25">
      <c r="G916">
        <v>20061</v>
      </c>
      <c r="H916" s="6">
        <v>1653.6888685714287</v>
      </c>
      <c r="I916" s="226">
        <f>VLOOKUP(G916,'VDs DUELOS'!$D$2:$G$1571,4,0)-H916</f>
        <v>0</v>
      </c>
    </row>
    <row r="917" spans="7:9" x14ac:dyDescent="0.25">
      <c r="G917">
        <v>20100</v>
      </c>
      <c r="H917" s="6">
        <v>1309.7721040000001</v>
      </c>
      <c r="I917" s="226">
        <f>VLOOKUP(G917,'VDs DUELOS'!$D$2:$G$1571,4,0)-H917</f>
        <v>0</v>
      </c>
    </row>
    <row r="918" spans="7:9" x14ac:dyDescent="0.25">
      <c r="G918">
        <v>20139</v>
      </c>
      <c r="H918" s="6">
        <v>0</v>
      </c>
      <c r="I918" s="226" t="e">
        <f>VLOOKUP(G918,'VDs DUELOS'!$D$2:$G$1571,4,0)-H918</f>
        <v>#N/A</v>
      </c>
    </row>
    <row r="919" spans="7:9" x14ac:dyDescent="0.25">
      <c r="G919">
        <v>20144</v>
      </c>
      <c r="H919" s="6">
        <v>2423.4103200000004</v>
      </c>
      <c r="I919" s="226">
        <f>VLOOKUP(G919,'VDs DUELOS'!$D$2:$G$1571,4,0)-H919</f>
        <v>0</v>
      </c>
    </row>
    <row r="920" spans="7:9" x14ac:dyDescent="0.25">
      <c r="G920">
        <v>20164</v>
      </c>
      <c r="H920" s="6">
        <v>2240.3198552380954</v>
      </c>
      <c r="I920" s="226">
        <f>VLOOKUP(G920,'VDs DUELOS'!$D$2:$G$1571,4,0)-H920</f>
        <v>0</v>
      </c>
    </row>
    <row r="921" spans="7:9" x14ac:dyDescent="0.25">
      <c r="G921">
        <v>20166</v>
      </c>
      <c r="H921" s="6">
        <v>3881.6376609523813</v>
      </c>
      <c r="I921" s="226">
        <f>VLOOKUP(G921,'VDs DUELOS'!$D$2:$G$1571,4,0)-H921</f>
        <v>0</v>
      </c>
    </row>
    <row r="922" spans="7:9" x14ac:dyDescent="0.25">
      <c r="G922">
        <v>20167</v>
      </c>
      <c r="H922" s="6">
        <v>0</v>
      </c>
      <c r="I922" s="226" t="e">
        <f>VLOOKUP(G922,'VDs DUELOS'!$D$2:$G$1571,4,0)-H922</f>
        <v>#N/A</v>
      </c>
    </row>
    <row r="923" spans="7:9" x14ac:dyDescent="0.25">
      <c r="G923">
        <v>20178</v>
      </c>
      <c r="H923" s="6">
        <v>0</v>
      </c>
      <c r="I923" s="226">
        <f>VLOOKUP(G923,'VDs DUELOS'!$D$2:$G$1571,4,0)-H923</f>
        <v>0</v>
      </c>
    </row>
    <row r="924" spans="7:9" x14ac:dyDescent="0.25">
      <c r="G924">
        <v>20185</v>
      </c>
      <c r="H924" s="6">
        <v>1745.3591840000001</v>
      </c>
      <c r="I924" s="226">
        <f>VLOOKUP(G924,'VDs DUELOS'!$D$2:$G$1571,4,0)-H924</f>
        <v>0</v>
      </c>
    </row>
    <row r="925" spans="7:9" x14ac:dyDescent="0.25">
      <c r="G925">
        <v>20210</v>
      </c>
      <c r="H925" s="6">
        <v>2059.2716800000003</v>
      </c>
      <c r="I925" s="226">
        <f>VLOOKUP(G925,'VDs DUELOS'!$D$2:$G$1571,4,0)-H925</f>
        <v>0</v>
      </c>
    </row>
    <row r="926" spans="7:9" x14ac:dyDescent="0.25">
      <c r="G926">
        <v>20231</v>
      </c>
      <c r="H926" s="6">
        <v>1985.3613714285711</v>
      </c>
      <c r="I926" s="226">
        <f>VLOOKUP(G926,'VDs DUELOS'!$D$2:$G$1571,4,0)-H926</f>
        <v>0</v>
      </c>
    </row>
    <row r="927" spans="7:9" x14ac:dyDescent="0.25">
      <c r="G927">
        <v>20255</v>
      </c>
      <c r="H927" s="6">
        <v>1709.0312304761906</v>
      </c>
      <c r="I927" s="226">
        <f>VLOOKUP(G927,'VDs DUELOS'!$D$2:$G$1571,4,0)-H927</f>
        <v>0</v>
      </c>
    </row>
    <row r="928" spans="7:9" x14ac:dyDescent="0.25">
      <c r="G928">
        <v>20266</v>
      </c>
      <c r="H928" s="6">
        <v>1165.3995504761904</v>
      </c>
      <c r="I928" s="226">
        <f>VLOOKUP(G928,'VDs DUELOS'!$D$2:$G$1571,4,0)-H928</f>
        <v>0</v>
      </c>
    </row>
    <row r="929" spans="7:9" x14ac:dyDescent="0.25">
      <c r="G929">
        <v>20269</v>
      </c>
      <c r="H929" s="6">
        <v>1525.5076378947369</v>
      </c>
      <c r="I929" s="226">
        <f>VLOOKUP(G929,'VDs DUELOS'!$D$2:$G$1571,4,0)-H929</f>
        <v>0</v>
      </c>
    </row>
    <row r="930" spans="7:9" x14ac:dyDescent="0.25">
      <c r="G930">
        <v>20278</v>
      </c>
      <c r="H930" s="6">
        <v>1245.0131961904763</v>
      </c>
      <c r="I930" s="226">
        <f>VLOOKUP(G930,'VDs DUELOS'!$D$2:$G$1571,4,0)-H930</f>
        <v>0</v>
      </c>
    </row>
    <row r="931" spans="7:9" x14ac:dyDescent="0.25">
      <c r="G931">
        <v>20289</v>
      </c>
      <c r="H931" s="6">
        <v>3783.3644571428576</v>
      </c>
      <c r="I931" s="226">
        <f>VLOOKUP(G931,'VDs DUELOS'!$D$2:$G$1571,4,0)-H931</f>
        <v>0</v>
      </c>
    </row>
    <row r="932" spans="7:9" x14ac:dyDescent="0.25">
      <c r="G932">
        <v>20294</v>
      </c>
      <c r="H932" s="6">
        <v>1654.9791009523808</v>
      </c>
      <c r="I932" s="226">
        <f>VLOOKUP(G932,'VDs DUELOS'!$D$2:$G$1571,4,0)-H932</f>
        <v>0</v>
      </c>
    </row>
    <row r="933" spans="7:9" x14ac:dyDescent="0.25">
      <c r="G933">
        <v>20299</v>
      </c>
      <c r="H933" s="6">
        <v>1784.221344</v>
      </c>
      <c r="I933" s="226">
        <f>VLOOKUP(G933,'VDs DUELOS'!$D$2:$G$1571,4,0)-H933</f>
        <v>0</v>
      </c>
    </row>
    <row r="934" spans="7:9" x14ac:dyDescent="0.25">
      <c r="G934">
        <v>20300</v>
      </c>
      <c r="H934" s="6">
        <v>1037.6027760000002</v>
      </c>
      <c r="I934" s="226" t="e">
        <f>VLOOKUP(G934,'VDs DUELOS'!$D$2:$G$1571,4,0)-H934</f>
        <v>#N/A</v>
      </c>
    </row>
    <row r="935" spans="7:9" x14ac:dyDescent="0.25">
      <c r="G935">
        <v>20427</v>
      </c>
      <c r="H935" s="6">
        <v>1192.2774399999998</v>
      </c>
      <c r="I935" s="226" t="e">
        <f>VLOOKUP(G935,'VDs DUELOS'!$D$2:$G$1571,4,0)-H935</f>
        <v>#N/A</v>
      </c>
    </row>
    <row r="936" spans="7:9" x14ac:dyDescent="0.25">
      <c r="G936">
        <v>22700</v>
      </c>
      <c r="H936" s="6">
        <v>16856.607744000001</v>
      </c>
      <c r="I936" s="226" t="e">
        <f>VLOOKUP(G936,'VDs DUELOS'!$D$2:$G$1571,4,0)-H936</f>
        <v>#N/A</v>
      </c>
    </row>
    <row r="937" spans="7:9" x14ac:dyDescent="0.25">
      <c r="G937">
        <v>24006</v>
      </c>
      <c r="H937" s="6">
        <v>2721.3258133333334</v>
      </c>
      <c r="I937" s="226">
        <f>VLOOKUP(G937,'VDs DUELOS'!$D$2:$G$1571,4,0)-H937</f>
        <v>0</v>
      </c>
    </row>
    <row r="938" spans="7:9" x14ac:dyDescent="0.25">
      <c r="G938">
        <v>24018</v>
      </c>
      <c r="H938" s="6">
        <v>2065.6417447619051</v>
      </c>
      <c r="I938" s="226">
        <f>VLOOKUP(G938,'VDs DUELOS'!$D$2:$G$1571,4,0)-H938</f>
        <v>0</v>
      </c>
    </row>
    <row r="939" spans="7:9" x14ac:dyDescent="0.25">
      <c r="G939">
        <v>24026</v>
      </c>
      <c r="H939" s="6">
        <v>1336.3438552380953</v>
      </c>
      <c r="I939" s="226">
        <f>VLOOKUP(G939,'VDs DUELOS'!$D$2:$G$1571,4,0)-H939</f>
        <v>0</v>
      </c>
    </row>
    <row r="940" spans="7:9" x14ac:dyDescent="0.25">
      <c r="G940">
        <v>24032</v>
      </c>
      <c r="H940" s="6">
        <v>3082.4086400000001</v>
      </c>
      <c r="I940" s="226">
        <f>VLOOKUP(G940,'VDs DUELOS'!$D$2:$G$1571,4,0)-H940</f>
        <v>0</v>
      </c>
    </row>
    <row r="941" spans="7:9" x14ac:dyDescent="0.25">
      <c r="G941">
        <v>24064</v>
      </c>
      <c r="H941" s="6">
        <v>2236.3877485714288</v>
      </c>
      <c r="I941" s="226">
        <f>VLOOKUP(G941,'VDs DUELOS'!$D$2:$G$1571,4,0)-H941</f>
        <v>0</v>
      </c>
    </row>
    <row r="942" spans="7:9" x14ac:dyDescent="0.25">
      <c r="G942">
        <v>24065</v>
      </c>
      <c r="H942" s="6">
        <v>2413.218681904762</v>
      </c>
      <c r="I942" s="226">
        <f>VLOOKUP(G942,'VDs DUELOS'!$D$2:$G$1571,4,0)-H942</f>
        <v>0</v>
      </c>
    </row>
    <row r="943" spans="7:9" x14ac:dyDescent="0.25">
      <c r="G943">
        <v>25027</v>
      </c>
      <c r="H943" s="6">
        <v>1346.71756</v>
      </c>
      <c r="I943" s="226">
        <f>VLOOKUP(G943,'VDs DUELOS'!$D$2:$G$1571,4,0)-H943</f>
        <v>0</v>
      </c>
    </row>
    <row r="944" spans="7:9" x14ac:dyDescent="0.25">
      <c r="G944">
        <v>25060</v>
      </c>
      <c r="H944" s="6">
        <v>0</v>
      </c>
      <c r="I944" s="226" t="e">
        <f>VLOOKUP(G944,'VDs DUELOS'!$D$2:$G$1571,4,0)-H944</f>
        <v>#N/A</v>
      </c>
    </row>
    <row r="945" spans="7:9" x14ac:dyDescent="0.25">
      <c r="G945">
        <v>25082</v>
      </c>
      <c r="H945" s="6">
        <v>1424.0683885714288</v>
      </c>
      <c r="I945" s="226">
        <f>VLOOKUP(G945,'VDs DUELOS'!$D$2:$G$1571,4,0)-H945</f>
        <v>0</v>
      </c>
    </row>
    <row r="946" spans="7:9" x14ac:dyDescent="0.25">
      <c r="G946">
        <v>25088</v>
      </c>
      <c r="H946" s="6">
        <v>0</v>
      </c>
      <c r="I946" s="226" t="e">
        <f>VLOOKUP(G946,'VDs DUELOS'!$D$2:$G$1571,4,0)-H946</f>
        <v>#N/A</v>
      </c>
    </row>
    <row r="947" spans="7:9" x14ac:dyDescent="0.25">
      <c r="G947">
        <v>25101</v>
      </c>
      <c r="H947" s="6">
        <v>1431.4995657142856</v>
      </c>
      <c r="I947" s="226">
        <f>VLOOKUP(G947,'VDs DUELOS'!$D$2:$G$1571,4,0)-H947</f>
        <v>0</v>
      </c>
    </row>
    <row r="948" spans="7:9" x14ac:dyDescent="0.25">
      <c r="G948">
        <v>26002</v>
      </c>
      <c r="H948" s="6">
        <v>-417.71021714285729</v>
      </c>
      <c r="I948" s="226" t="e">
        <f>VLOOKUP(G948,'VDs DUELOS'!$D$2:$G$1571,4,0)-H948</f>
        <v>#N/A</v>
      </c>
    </row>
    <row r="949" spans="7:9" x14ac:dyDescent="0.25">
      <c r="G949">
        <v>27039</v>
      </c>
      <c r="H949" s="6">
        <v>0</v>
      </c>
      <c r="I949" s="226">
        <f>VLOOKUP(G949,'VDs DUELOS'!$D$2:$G$1571,4,0)-H949</f>
        <v>0</v>
      </c>
    </row>
    <row r="950" spans="7:9" x14ac:dyDescent="0.25">
      <c r="G950">
        <v>27308</v>
      </c>
      <c r="H950" s="6">
        <v>446.97609904761907</v>
      </c>
      <c r="I950" s="226" t="e">
        <f>VLOOKUP(G950,'VDs DUELOS'!$D$2:$G$1571,4,0)-H950</f>
        <v>#N/A</v>
      </c>
    </row>
    <row r="951" spans="7:9" x14ac:dyDescent="0.25">
      <c r="G951">
        <v>27310</v>
      </c>
      <c r="H951" s="6">
        <v>41.028312380952414</v>
      </c>
      <c r="I951" s="226" t="e">
        <f>VLOOKUP(G951,'VDs DUELOS'!$D$2:$G$1571,4,0)-H951</f>
        <v>#N/A</v>
      </c>
    </row>
    <row r="952" spans="7:9" x14ac:dyDescent="0.25">
      <c r="G952">
        <v>27322</v>
      </c>
      <c r="H952" s="6">
        <v>1386.3840076190475</v>
      </c>
      <c r="I952" s="226">
        <f>VLOOKUP(G952,'VDs DUELOS'!$D$2:$G$1571,4,0)-H952</f>
        <v>0</v>
      </c>
    </row>
    <row r="953" spans="7:9" x14ac:dyDescent="0.25">
      <c r="G953">
        <v>27326</v>
      </c>
      <c r="H953" s="6">
        <v>1866.7377752380953</v>
      </c>
      <c r="I953" s="226">
        <f>VLOOKUP(G953,'VDs DUELOS'!$D$2:$G$1571,4,0)-H953</f>
        <v>0</v>
      </c>
    </row>
    <row r="954" spans="7:9" x14ac:dyDescent="0.25">
      <c r="G954">
        <v>27910</v>
      </c>
      <c r="H954" s="6">
        <v>-30.286529523809545</v>
      </c>
      <c r="I954" s="226" t="e">
        <f>VLOOKUP(G954,'VDs DUELOS'!$D$2:$G$1571,4,0)-H954</f>
        <v>#N/A</v>
      </c>
    </row>
    <row r="955" spans="7:9" x14ac:dyDescent="0.25">
      <c r="G955">
        <v>27911</v>
      </c>
      <c r="H955" s="6">
        <v>-174.42601142857143</v>
      </c>
      <c r="I955" s="226" t="e">
        <f>VLOOKUP(G955,'VDs DUELOS'!$D$2:$G$1571,4,0)-H955</f>
        <v>#N/A</v>
      </c>
    </row>
    <row r="956" spans="7:9" x14ac:dyDescent="0.25">
      <c r="G956">
        <v>27912</v>
      </c>
      <c r="H956" s="6">
        <v>-208.63677714285714</v>
      </c>
      <c r="I956" s="226" t="e">
        <f>VLOOKUP(G956,'VDs DUELOS'!$D$2:$G$1571,4,0)-H956</f>
        <v>#N/A</v>
      </c>
    </row>
    <row r="957" spans="7:9" x14ac:dyDescent="0.25">
      <c r="G957">
        <v>27989</v>
      </c>
      <c r="H957" s="6">
        <v>2937.2716042105262</v>
      </c>
      <c r="I957" s="226" t="e">
        <f>VLOOKUP(G957,'VDs DUELOS'!$D$2:$G$1571,4,0)-H957</f>
        <v>#N/A</v>
      </c>
    </row>
    <row r="958" spans="7:9" x14ac:dyDescent="0.25">
      <c r="G958">
        <v>27994</v>
      </c>
      <c r="H958" s="6">
        <v>3230.9590080000003</v>
      </c>
      <c r="I958" s="226" t="e">
        <f>VLOOKUP(G958,'VDs DUELOS'!$D$2:$G$1571,4,0)-H958</f>
        <v>#N/A</v>
      </c>
    </row>
    <row r="959" spans="7:9" x14ac:dyDescent="0.25">
      <c r="G959">
        <v>28003</v>
      </c>
      <c r="H959" s="6">
        <v>1189.4756480000001</v>
      </c>
      <c r="I959" s="226" t="e">
        <f>VLOOKUP(G959,'VDs DUELOS'!$D$2:$G$1571,4,0)-H959</f>
        <v>#N/A</v>
      </c>
    </row>
    <row r="960" spans="7:9" x14ac:dyDescent="0.25">
      <c r="G960">
        <v>29016</v>
      </c>
      <c r="H960" s="6">
        <v>1111.7240304761906</v>
      </c>
      <c r="I960" s="226">
        <f>VLOOKUP(G960,'VDs DUELOS'!$D$2:$G$1571,4,0)-H960</f>
        <v>0</v>
      </c>
    </row>
    <row r="961" spans="7:9" x14ac:dyDescent="0.25">
      <c r="G961">
        <v>29025</v>
      </c>
      <c r="H961" s="6">
        <v>4150.1657752380952</v>
      </c>
      <c r="I961" s="226">
        <f>VLOOKUP(G961,'VDs DUELOS'!$D$2:$G$1571,4,0)-H961</f>
        <v>0</v>
      </c>
    </row>
    <row r="962" spans="7:9" x14ac:dyDescent="0.25">
      <c r="G962">
        <v>29064</v>
      </c>
      <c r="H962" s="6">
        <v>-53.045965714285721</v>
      </c>
      <c r="I962" s="226" t="e">
        <f>VLOOKUP(G962,'VDs DUELOS'!$D$2:$G$1571,4,0)-H962</f>
        <v>#N/A</v>
      </c>
    </row>
    <row r="963" spans="7:9" x14ac:dyDescent="0.25">
      <c r="G963">
        <v>29066</v>
      </c>
      <c r="H963" s="6">
        <v>1333.7080100000001</v>
      </c>
      <c r="I963" s="226">
        <f>VLOOKUP(G963,'VDs DUELOS'!$D$2:$G$1571,4,0)-H963</f>
        <v>0</v>
      </c>
    </row>
    <row r="964" spans="7:9" x14ac:dyDescent="0.25">
      <c r="G964">
        <v>29101</v>
      </c>
      <c r="H964" s="6">
        <v>2525.6168685714292</v>
      </c>
      <c r="I964" s="226">
        <f>VLOOKUP(G964,'VDs DUELOS'!$D$2:$G$1571,4,0)-H964</f>
        <v>0</v>
      </c>
    </row>
    <row r="965" spans="7:9" x14ac:dyDescent="0.25">
      <c r="G965">
        <v>29186</v>
      </c>
      <c r="H965" s="6">
        <v>0</v>
      </c>
      <c r="I965" s="226" t="e">
        <f>VLOOKUP(G965,'VDs DUELOS'!$D$2:$G$1571,4,0)-H965</f>
        <v>#N/A</v>
      </c>
    </row>
    <row r="966" spans="7:9" x14ac:dyDescent="0.25">
      <c r="G966">
        <v>29197</v>
      </c>
      <c r="H966" s="6">
        <v>0</v>
      </c>
      <c r="I966" s="226" t="e">
        <f>VLOOKUP(G966,'VDs DUELOS'!$D$2:$G$1571,4,0)-H966</f>
        <v>#N/A</v>
      </c>
    </row>
    <row r="967" spans="7:9" x14ac:dyDescent="0.25">
      <c r="G967">
        <v>29198</v>
      </c>
      <c r="H967" s="6">
        <v>1422.1668876190477</v>
      </c>
      <c r="I967" s="226">
        <f>VLOOKUP(G967,'VDs DUELOS'!$D$2:$G$1571,4,0)-H967</f>
        <v>0</v>
      </c>
    </row>
    <row r="968" spans="7:9" x14ac:dyDescent="0.25">
      <c r="G968">
        <v>29200</v>
      </c>
      <c r="H968" s="6">
        <v>1716.3075600000002</v>
      </c>
      <c r="I968" s="226" t="e">
        <f>VLOOKUP(G968,'VDs DUELOS'!$D$2:$G$1571,4,0)-H968</f>
        <v>#N/A</v>
      </c>
    </row>
    <row r="969" spans="7:9" x14ac:dyDescent="0.25">
      <c r="G969">
        <v>29204</v>
      </c>
      <c r="H969" s="6">
        <v>1298.3865752380952</v>
      </c>
      <c r="I969" s="226">
        <f>VLOOKUP(G969,'VDs DUELOS'!$D$2:$G$1571,4,0)-H969</f>
        <v>0</v>
      </c>
    </row>
    <row r="970" spans="7:9" x14ac:dyDescent="0.25">
      <c r="G970">
        <v>29251</v>
      </c>
      <c r="H970" s="6">
        <v>1833.3863847619048</v>
      </c>
      <c r="I970" s="226">
        <f>VLOOKUP(G970,'VDs DUELOS'!$D$2:$G$1571,4,0)-H970</f>
        <v>0</v>
      </c>
    </row>
    <row r="971" spans="7:9" x14ac:dyDescent="0.25">
      <c r="G971">
        <v>30003</v>
      </c>
      <c r="H971" s="6">
        <v>2458.1204419047622</v>
      </c>
      <c r="I971" s="226">
        <f>VLOOKUP(G971,'VDs DUELOS'!$D$2:$G$1571,4,0)-H971</f>
        <v>0</v>
      </c>
    </row>
    <row r="972" spans="7:9" x14ac:dyDescent="0.25">
      <c r="G972">
        <v>30027</v>
      </c>
      <c r="H972" s="6">
        <v>3808.5454095238092</v>
      </c>
      <c r="I972" s="226">
        <f>VLOOKUP(G972,'VDs DUELOS'!$D$2:$G$1571,4,0)-H972</f>
        <v>0</v>
      </c>
    </row>
    <row r="973" spans="7:9" x14ac:dyDescent="0.25">
      <c r="G973">
        <v>30070</v>
      </c>
      <c r="H973" s="6">
        <v>1481.779072</v>
      </c>
      <c r="I973" s="226" t="e">
        <f>VLOOKUP(G973,'VDs DUELOS'!$D$2:$G$1571,4,0)-H973</f>
        <v>#N/A</v>
      </c>
    </row>
    <row r="974" spans="7:9" x14ac:dyDescent="0.25">
      <c r="G974">
        <v>30166</v>
      </c>
      <c r="H974" s="6">
        <v>0</v>
      </c>
      <c r="I974" s="226" t="e">
        <f>VLOOKUP(G974,'VDs DUELOS'!$D$2:$G$1571,4,0)-H974</f>
        <v>#N/A</v>
      </c>
    </row>
    <row r="975" spans="7:9" x14ac:dyDescent="0.25">
      <c r="G975">
        <v>30173</v>
      </c>
      <c r="H975" s="6">
        <v>2301.025077894737</v>
      </c>
      <c r="I975" s="226">
        <f>VLOOKUP(G975,'VDs DUELOS'!$D$2:$G$1571,4,0)-H975</f>
        <v>0</v>
      </c>
    </row>
    <row r="976" spans="7:9" x14ac:dyDescent="0.25">
      <c r="G976">
        <v>30243</v>
      </c>
      <c r="H976" s="6">
        <v>2424.9540038095238</v>
      </c>
      <c r="I976" s="226">
        <f>VLOOKUP(G976,'VDs DUELOS'!$D$2:$G$1571,4,0)-H976</f>
        <v>0</v>
      </c>
    </row>
    <row r="977" spans="7:9" x14ac:dyDescent="0.25">
      <c r="G977">
        <v>30252</v>
      </c>
      <c r="H977" s="6">
        <v>2402.6926704761904</v>
      </c>
      <c r="I977" s="226">
        <f>VLOOKUP(G977,'VDs DUELOS'!$D$2:$G$1571,4,0)-H977</f>
        <v>0</v>
      </c>
    </row>
    <row r="978" spans="7:9" x14ac:dyDescent="0.25">
      <c r="G978">
        <v>30267</v>
      </c>
      <c r="H978" s="6">
        <v>1522.1474105263158</v>
      </c>
      <c r="I978" s="226">
        <f>VLOOKUP(G978,'VDs DUELOS'!$D$2:$G$1571,4,0)-H978</f>
        <v>0</v>
      </c>
    </row>
    <row r="979" spans="7:9" x14ac:dyDescent="0.25">
      <c r="G979">
        <v>30283</v>
      </c>
      <c r="H979" s="6">
        <v>57.472053333333342</v>
      </c>
      <c r="I979" s="226" t="e">
        <f>VLOOKUP(G979,'VDs DUELOS'!$D$2:$G$1571,4,0)-H979</f>
        <v>#N/A</v>
      </c>
    </row>
    <row r="980" spans="7:9" x14ac:dyDescent="0.25">
      <c r="G980">
        <v>30291</v>
      </c>
      <c r="H980" s="6">
        <v>2667.8633439999999</v>
      </c>
      <c r="I980" s="226">
        <f>VLOOKUP(G980,'VDs DUELOS'!$D$2:$G$1571,4,0)-H980</f>
        <v>0</v>
      </c>
    </row>
    <row r="981" spans="7:9" x14ac:dyDescent="0.25">
      <c r="G981">
        <v>30321</v>
      </c>
      <c r="H981" s="6">
        <v>2205.1955276190474</v>
      </c>
      <c r="I981" s="226">
        <f>VLOOKUP(G981,'VDs DUELOS'!$D$2:$G$1571,4,0)-H981</f>
        <v>0</v>
      </c>
    </row>
    <row r="982" spans="7:9" x14ac:dyDescent="0.25">
      <c r="G982">
        <v>30342</v>
      </c>
      <c r="H982" s="6">
        <v>0</v>
      </c>
      <c r="I982" s="226" t="e">
        <f>VLOOKUP(G982,'VDs DUELOS'!$D$2:$G$1571,4,0)-H982</f>
        <v>#N/A</v>
      </c>
    </row>
    <row r="983" spans="7:9" x14ac:dyDescent="0.25">
      <c r="G983">
        <v>30354</v>
      </c>
      <c r="H983" s="6">
        <v>1528.0166133333335</v>
      </c>
      <c r="I983" s="226">
        <f>VLOOKUP(G983,'VDs DUELOS'!$D$2:$G$1571,4,0)-H983</f>
        <v>0</v>
      </c>
    </row>
    <row r="984" spans="7:9" x14ac:dyDescent="0.25">
      <c r="G984">
        <v>30365</v>
      </c>
      <c r="H984" s="6">
        <v>1457.6176380952384</v>
      </c>
      <c r="I984" s="226">
        <f>VLOOKUP(G984,'VDs DUELOS'!$D$2:$G$1571,4,0)-H984</f>
        <v>0</v>
      </c>
    </row>
    <row r="985" spans="7:9" x14ac:dyDescent="0.25">
      <c r="G985">
        <v>30370</v>
      </c>
      <c r="H985" s="6">
        <v>2026.8838552380953</v>
      </c>
      <c r="I985" s="226">
        <f>VLOOKUP(G985,'VDs DUELOS'!$D$2:$G$1571,4,0)-H985</f>
        <v>0</v>
      </c>
    </row>
    <row r="986" spans="7:9" x14ac:dyDescent="0.25">
      <c r="G986">
        <v>30371</v>
      </c>
      <c r="H986" s="6">
        <v>1653.1157028571431</v>
      </c>
      <c r="I986" s="226">
        <f>VLOOKUP(G986,'VDs DUELOS'!$D$2:$G$1571,4,0)-H986</f>
        <v>0</v>
      </c>
    </row>
    <row r="987" spans="7:9" x14ac:dyDescent="0.25">
      <c r="G987">
        <v>30373</v>
      </c>
      <c r="H987" s="6">
        <v>2792.6951520000002</v>
      </c>
      <c r="I987" s="226">
        <f>VLOOKUP(G987,'VDs DUELOS'!$D$2:$G$1571,4,0)-H987</f>
        <v>0</v>
      </c>
    </row>
    <row r="988" spans="7:9" x14ac:dyDescent="0.25">
      <c r="G988">
        <v>30378</v>
      </c>
      <c r="H988" s="6">
        <v>1717.2722133333336</v>
      </c>
      <c r="I988" s="226">
        <f>VLOOKUP(G988,'VDs DUELOS'!$D$2:$G$1571,4,0)-H988</f>
        <v>0</v>
      </c>
    </row>
    <row r="989" spans="7:9" x14ac:dyDescent="0.25">
      <c r="G989">
        <v>30380</v>
      </c>
      <c r="H989" s="6">
        <v>2531.1576990476187</v>
      </c>
      <c r="I989" s="226">
        <f>VLOOKUP(G989,'VDs DUELOS'!$D$2:$G$1571,4,0)-H989</f>
        <v>0</v>
      </c>
    </row>
    <row r="990" spans="7:9" x14ac:dyDescent="0.25">
      <c r="G990">
        <v>30381</v>
      </c>
      <c r="H990" s="6">
        <v>2441.6766095238095</v>
      </c>
      <c r="I990" s="226">
        <f>VLOOKUP(G990,'VDs DUELOS'!$D$2:$G$1571,4,0)-H990</f>
        <v>0</v>
      </c>
    </row>
    <row r="991" spans="7:9" x14ac:dyDescent="0.25">
      <c r="G991">
        <v>30384</v>
      </c>
      <c r="H991" s="6">
        <v>0</v>
      </c>
      <c r="I991" s="226" t="e">
        <f>VLOOKUP(G991,'VDs DUELOS'!$D$2:$G$1571,4,0)-H991</f>
        <v>#N/A</v>
      </c>
    </row>
    <row r="992" spans="7:9" x14ac:dyDescent="0.25">
      <c r="G992">
        <v>30386</v>
      </c>
      <c r="H992" s="6">
        <v>1514.0862</v>
      </c>
      <c r="I992" s="226">
        <f>VLOOKUP(G992,'VDs DUELOS'!$D$2:$G$1571,4,0)-H992</f>
        <v>0</v>
      </c>
    </row>
    <row r="993" spans="7:9" x14ac:dyDescent="0.25">
      <c r="G993">
        <v>30392</v>
      </c>
      <c r="H993" s="6">
        <v>0</v>
      </c>
      <c r="I993" s="226" t="e">
        <f>VLOOKUP(G993,'VDs DUELOS'!$D$2:$G$1571,4,0)-H993</f>
        <v>#N/A</v>
      </c>
    </row>
    <row r="994" spans="7:9" x14ac:dyDescent="0.25">
      <c r="G994">
        <v>30397</v>
      </c>
      <c r="H994" s="6">
        <v>2845.8241676190478</v>
      </c>
      <c r="I994" s="226">
        <f>VLOOKUP(G994,'VDs DUELOS'!$D$2:$G$1571,4,0)-H994</f>
        <v>0</v>
      </c>
    </row>
    <row r="995" spans="7:9" x14ac:dyDescent="0.25">
      <c r="G995">
        <v>30430</v>
      </c>
      <c r="H995" s="6">
        <v>-37.707413333333335</v>
      </c>
      <c r="I995" s="226" t="e">
        <f>VLOOKUP(G995,'VDs DUELOS'!$D$2:$G$1571,4,0)-H995</f>
        <v>#N/A</v>
      </c>
    </row>
    <row r="996" spans="7:9" x14ac:dyDescent="0.25">
      <c r="G996">
        <v>30431</v>
      </c>
      <c r="H996" s="6">
        <v>59.81371428571429</v>
      </c>
      <c r="I996" s="226" t="e">
        <f>VLOOKUP(G996,'VDs DUELOS'!$D$2:$G$1571,4,0)-H996</f>
        <v>#N/A</v>
      </c>
    </row>
    <row r="997" spans="7:9" x14ac:dyDescent="0.25">
      <c r="G997">
        <v>30500</v>
      </c>
      <c r="H997" s="6">
        <v>1443.5301040000002</v>
      </c>
      <c r="I997" s="226">
        <f>VLOOKUP(G997,'VDs DUELOS'!$D$2:$G$1571,4,0)-H997</f>
        <v>0</v>
      </c>
    </row>
    <row r="998" spans="7:9" x14ac:dyDescent="0.25">
      <c r="G998">
        <v>30501</v>
      </c>
      <c r="H998" s="6">
        <v>2385.5615847619047</v>
      </c>
      <c r="I998" s="226">
        <f>VLOOKUP(G998,'VDs DUELOS'!$D$2:$G$1571,4,0)-H998</f>
        <v>0</v>
      </c>
    </row>
    <row r="999" spans="7:9" x14ac:dyDescent="0.25">
      <c r="G999">
        <v>30502</v>
      </c>
      <c r="H999" s="6">
        <v>4224.9041333333325</v>
      </c>
      <c r="I999" s="226" t="e">
        <f>VLOOKUP(G999,'VDs DUELOS'!$D$2:$G$1571,4,0)-H999</f>
        <v>#N/A</v>
      </c>
    </row>
    <row r="1000" spans="7:9" x14ac:dyDescent="0.25">
      <c r="G1000">
        <v>30503</v>
      </c>
      <c r="H1000" s="6">
        <v>2027.3060720000003</v>
      </c>
      <c r="I1000" s="226">
        <f>VLOOKUP(G1000,'VDs DUELOS'!$D$2:$G$1571,4,0)-H1000</f>
        <v>0</v>
      </c>
    </row>
    <row r="1001" spans="7:9" x14ac:dyDescent="0.25">
      <c r="G1001">
        <v>30504</v>
      </c>
      <c r="H1001" s="6">
        <v>1826.846361904762</v>
      </c>
      <c r="I1001" s="226">
        <f>VLOOKUP(G1001,'VDs DUELOS'!$D$2:$G$1571,4,0)-H1001</f>
        <v>0</v>
      </c>
    </row>
    <row r="1002" spans="7:9" x14ac:dyDescent="0.25">
      <c r="G1002">
        <v>30574</v>
      </c>
      <c r="H1002" s="6">
        <v>-67.314620952380963</v>
      </c>
      <c r="I1002" s="226" t="e">
        <f>VLOOKUP(G1002,'VDs DUELOS'!$D$2:$G$1571,4,0)-H1002</f>
        <v>#N/A</v>
      </c>
    </row>
    <row r="1003" spans="7:9" x14ac:dyDescent="0.25">
      <c r="G1003">
        <v>31300</v>
      </c>
      <c r="H1003" s="6">
        <v>-324.9485866666667</v>
      </c>
      <c r="I1003" s="226" t="e">
        <f>VLOOKUP(G1003,'VDs DUELOS'!$D$2:$G$1571,4,0)-H1003</f>
        <v>#N/A</v>
      </c>
    </row>
    <row r="1004" spans="7:9" x14ac:dyDescent="0.25">
      <c r="G1004">
        <v>32500</v>
      </c>
      <c r="H1004" s="6">
        <v>-432.02237600000001</v>
      </c>
      <c r="I1004" s="226" t="e">
        <f>VLOOKUP(G1004,'VDs DUELOS'!$D$2:$G$1571,4,0)-H1004</f>
        <v>#N/A</v>
      </c>
    </row>
    <row r="1005" spans="7:9" x14ac:dyDescent="0.25">
      <c r="G1005">
        <v>33003</v>
      </c>
      <c r="H1005" s="6">
        <v>1602.6597180952383</v>
      </c>
      <c r="I1005" s="226">
        <f>VLOOKUP(G1005,'VDs DUELOS'!$D$2:$G$1571,4,0)-H1005</f>
        <v>0</v>
      </c>
    </row>
    <row r="1006" spans="7:9" x14ac:dyDescent="0.25">
      <c r="G1006">
        <v>33010</v>
      </c>
      <c r="H1006" s="6">
        <v>1606.3453866666669</v>
      </c>
      <c r="I1006" s="226">
        <f>VLOOKUP(G1006,'VDs DUELOS'!$D$2:$G$1571,4,0)-H1006</f>
        <v>0</v>
      </c>
    </row>
    <row r="1007" spans="7:9" x14ac:dyDescent="0.25">
      <c r="G1007">
        <v>33037</v>
      </c>
      <c r="H1007" s="6">
        <v>1431.4699276190477</v>
      </c>
      <c r="I1007" s="226">
        <f>VLOOKUP(G1007,'VDs DUELOS'!$D$2:$G$1571,4,0)-H1007</f>
        <v>0</v>
      </c>
    </row>
    <row r="1008" spans="7:9" x14ac:dyDescent="0.25">
      <c r="G1008">
        <v>33071</v>
      </c>
      <c r="H1008" s="6">
        <v>1673.5126095238095</v>
      </c>
      <c r="I1008" s="226">
        <f>VLOOKUP(G1008,'VDs DUELOS'!$D$2:$G$1571,4,0)-H1008</f>
        <v>0</v>
      </c>
    </row>
    <row r="1009" spans="7:9" x14ac:dyDescent="0.25">
      <c r="G1009">
        <v>34014</v>
      </c>
      <c r="H1009" s="6">
        <v>2473.4323519999998</v>
      </c>
      <c r="I1009" s="226" t="e">
        <f>VLOOKUP(G1009,'VDs DUELOS'!$D$2:$G$1571,4,0)-H1009</f>
        <v>#N/A</v>
      </c>
    </row>
    <row r="1010" spans="7:9" x14ac:dyDescent="0.25">
      <c r="G1010">
        <v>34015</v>
      </c>
      <c r="H1010" s="6">
        <v>-123.87403999999999</v>
      </c>
      <c r="I1010" s="226" t="e">
        <f>VLOOKUP(G1010,'VDs DUELOS'!$D$2:$G$1571,4,0)-H1010</f>
        <v>#N/A</v>
      </c>
    </row>
    <row r="1011" spans="7:9" x14ac:dyDescent="0.25">
      <c r="G1011">
        <v>37305</v>
      </c>
      <c r="H1011" s="6">
        <v>0</v>
      </c>
      <c r="I1011" s="226" t="e">
        <f>VLOOKUP(G1011,'VDs DUELOS'!$D$2:$G$1571,4,0)-H1011</f>
        <v>#N/A</v>
      </c>
    </row>
    <row r="1012" spans="7:9" x14ac:dyDescent="0.25">
      <c r="G1012">
        <v>39010</v>
      </c>
      <c r="H1012" s="6">
        <v>1264.2487288888888</v>
      </c>
      <c r="I1012" s="226">
        <f>VLOOKUP(G1012,'VDs DUELOS'!$D$2:$G$1571,4,0)-H1012</f>
        <v>0</v>
      </c>
    </row>
    <row r="1013" spans="7:9" x14ac:dyDescent="0.25">
      <c r="G1013">
        <v>39200</v>
      </c>
      <c r="H1013" s="6">
        <v>5418.1836080000003</v>
      </c>
      <c r="I1013" s="226" t="e">
        <f>VLOOKUP(G1013,'VDs DUELOS'!$D$2:$G$1571,4,0)-H1013</f>
        <v>#N/A</v>
      </c>
    </row>
    <row r="1014" spans="7:9" x14ac:dyDescent="0.25">
      <c r="G1014">
        <v>39262</v>
      </c>
      <c r="H1014" s="6">
        <v>0</v>
      </c>
      <c r="I1014" s="226" t="e">
        <f>VLOOKUP(G1014,'VDs DUELOS'!$D$2:$G$1571,4,0)-H1014</f>
        <v>#N/A</v>
      </c>
    </row>
    <row r="1015" spans="7:9" x14ac:dyDescent="0.25">
      <c r="G1015">
        <v>39748</v>
      </c>
      <c r="H1015" s="6">
        <v>0</v>
      </c>
      <c r="I1015" s="226" t="e">
        <f>VLOOKUP(G1015,'VDs DUELOS'!$D$2:$G$1571,4,0)-H1015</f>
        <v>#N/A</v>
      </c>
    </row>
    <row r="1016" spans="7:9" x14ac:dyDescent="0.25">
      <c r="G1016">
        <v>39770</v>
      </c>
      <c r="H1016" s="6">
        <v>1009.08488</v>
      </c>
      <c r="I1016" s="226" t="e">
        <f>VLOOKUP(G1016,'VDs DUELOS'!$D$2:$G$1571,4,0)-H1016</f>
        <v>#N/A</v>
      </c>
    </row>
    <row r="1017" spans="7:9" x14ac:dyDescent="0.25">
      <c r="G1017">
        <v>39771</v>
      </c>
      <c r="H1017" s="6">
        <v>1201.2949040000001</v>
      </c>
      <c r="I1017" s="226" t="e">
        <f>VLOOKUP(G1017,'VDs DUELOS'!$D$2:$G$1571,4,0)-H1017</f>
        <v>#N/A</v>
      </c>
    </row>
    <row r="1018" spans="7:9" x14ac:dyDescent="0.25">
      <c r="G1018">
        <v>39774</v>
      </c>
      <c r="H1018" s="6">
        <v>1256.9527440000002</v>
      </c>
      <c r="I1018" s="226" t="e">
        <f>VLOOKUP(G1018,'VDs DUELOS'!$D$2:$G$1571,4,0)-H1018</f>
        <v>#N/A</v>
      </c>
    </row>
    <row r="1019" spans="7:9" x14ac:dyDescent="0.25">
      <c r="G1019">
        <v>39803</v>
      </c>
      <c r="H1019" s="6">
        <v>1100.387248</v>
      </c>
      <c r="I1019" s="226" t="e">
        <f>VLOOKUP(G1019,'VDs DUELOS'!$D$2:$G$1571,4,0)-H1019</f>
        <v>#N/A</v>
      </c>
    </row>
    <row r="1020" spans="7:9" x14ac:dyDescent="0.25">
      <c r="G1020">
        <v>39833</v>
      </c>
      <c r="H1020" s="6">
        <v>1169.3388640000001</v>
      </c>
      <c r="I1020" s="226" t="e">
        <f>VLOOKUP(G1020,'VDs DUELOS'!$D$2:$G$1571,4,0)-H1020</f>
        <v>#N/A</v>
      </c>
    </row>
    <row r="1021" spans="7:9" x14ac:dyDescent="0.25">
      <c r="G1021">
        <v>40129</v>
      </c>
      <c r="H1021" s="6">
        <v>1092.5359919999999</v>
      </c>
      <c r="I1021" s="226" t="e">
        <f>VLOOKUP(G1021,'VDs DUELOS'!$D$2:$G$1571,4,0)-H1021</f>
        <v>#N/A</v>
      </c>
    </row>
    <row r="1022" spans="7:9" x14ac:dyDescent="0.25">
      <c r="G1022">
        <v>40148</v>
      </c>
      <c r="H1022" s="6">
        <v>2379.6889980952378</v>
      </c>
      <c r="I1022" s="226">
        <f>VLOOKUP(G1022,'VDs DUELOS'!$D$2:$G$1571,4,0)-H1022</f>
        <v>0</v>
      </c>
    </row>
    <row r="1023" spans="7:9" x14ac:dyDescent="0.25">
      <c r="G1023">
        <v>40192</v>
      </c>
      <c r="H1023" s="6">
        <v>2848.0427760000002</v>
      </c>
      <c r="I1023" s="226">
        <f>VLOOKUP(G1023,'VDs DUELOS'!$D$2:$G$1571,4,0)-H1023</f>
        <v>0</v>
      </c>
    </row>
    <row r="1024" spans="7:9" x14ac:dyDescent="0.25">
      <c r="G1024">
        <v>40223</v>
      </c>
      <c r="H1024" s="6">
        <v>120</v>
      </c>
      <c r="I1024" s="226" t="e">
        <f>VLOOKUP(G1024,'VDs DUELOS'!$D$2:$G$1571,4,0)-H1024</f>
        <v>#N/A</v>
      </c>
    </row>
    <row r="1025" spans="7:9" x14ac:dyDescent="0.25">
      <c r="G1025">
        <v>40241</v>
      </c>
      <c r="H1025" s="6">
        <v>2023.9050479999999</v>
      </c>
      <c r="I1025" s="226">
        <f>VLOOKUP(G1025,'VDs DUELOS'!$D$2:$G$1571,4,0)-H1025</f>
        <v>0</v>
      </c>
    </row>
    <row r="1026" spans="7:9" x14ac:dyDescent="0.25">
      <c r="G1026">
        <v>40251</v>
      </c>
      <c r="H1026" s="6">
        <v>1698.6705999999999</v>
      </c>
      <c r="I1026" s="226">
        <f>VLOOKUP(G1026,'VDs DUELOS'!$D$2:$G$1571,4,0)-H1026</f>
        <v>0</v>
      </c>
    </row>
    <row r="1027" spans="7:9" x14ac:dyDescent="0.25">
      <c r="G1027">
        <v>40255</v>
      </c>
      <c r="H1027" s="6">
        <v>2218.0419428571431</v>
      </c>
      <c r="I1027" s="226">
        <f>VLOOKUP(G1027,'VDs DUELOS'!$D$2:$G$1571,4,0)-H1027</f>
        <v>0</v>
      </c>
    </row>
    <row r="1028" spans="7:9" x14ac:dyDescent="0.25">
      <c r="G1028">
        <v>40261</v>
      </c>
      <c r="H1028" s="6">
        <v>2804.7843885714287</v>
      </c>
      <c r="I1028" s="226">
        <f>VLOOKUP(G1028,'VDs DUELOS'!$D$2:$G$1571,4,0)-H1028</f>
        <v>0</v>
      </c>
    </row>
    <row r="1029" spans="7:9" x14ac:dyDescent="0.25">
      <c r="G1029">
        <v>40269</v>
      </c>
      <c r="H1029" s="6">
        <v>1745.9522209523811</v>
      </c>
      <c r="I1029" s="226">
        <f>VLOOKUP(G1029,'VDs DUELOS'!$D$2:$G$1571,4,0)-H1029</f>
        <v>0</v>
      </c>
    </row>
    <row r="1030" spans="7:9" x14ac:dyDescent="0.25">
      <c r="G1030">
        <v>40273</v>
      </c>
      <c r="H1030" s="6">
        <v>2329.852121904762</v>
      </c>
      <c r="I1030" s="226">
        <f>VLOOKUP(G1030,'VDs DUELOS'!$D$2:$G$1571,4,0)-H1030</f>
        <v>0</v>
      </c>
    </row>
    <row r="1031" spans="7:9" x14ac:dyDescent="0.25">
      <c r="G1031">
        <v>40278</v>
      </c>
      <c r="H1031" s="6">
        <v>2471.5196080000005</v>
      </c>
      <c r="I1031" s="226">
        <f>VLOOKUP(G1031,'VDs DUELOS'!$D$2:$G$1571,4,0)-H1031</f>
        <v>0</v>
      </c>
    </row>
    <row r="1032" spans="7:9" x14ac:dyDescent="0.25">
      <c r="G1032">
        <v>40322</v>
      </c>
      <c r="H1032" s="6">
        <v>1092.2363809523811</v>
      </c>
      <c r="I1032" s="226">
        <f>VLOOKUP(G1032,'VDs DUELOS'!$D$2:$G$1571,4,0)-H1032</f>
        <v>0</v>
      </c>
    </row>
    <row r="1033" spans="7:9" x14ac:dyDescent="0.25">
      <c r="G1033">
        <v>40331</v>
      </c>
      <c r="H1033" s="6">
        <v>1685.6426590476194</v>
      </c>
      <c r="I1033" s="226">
        <f>VLOOKUP(G1033,'VDs DUELOS'!$D$2:$G$1571,4,0)-H1033</f>
        <v>0</v>
      </c>
    </row>
    <row r="1034" spans="7:9" x14ac:dyDescent="0.25">
      <c r="G1034">
        <v>40337</v>
      </c>
      <c r="H1034" s="6">
        <v>2248.8765136842103</v>
      </c>
      <c r="I1034" s="226">
        <f>VLOOKUP(G1034,'VDs DUELOS'!$D$2:$G$1571,4,0)-H1034</f>
        <v>0</v>
      </c>
    </row>
    <row r="1035" spans="7:9" x14ac:dyDescent="0.25">
      <c r="G1035">
        <v>40338</v>
      </c>
      <c r="H1035" s="6">
        <v>2087.5050209523811</v>
      </c>
      <c r="I1035" s="226">
        <f>VLOOKUP(G1035,'VDs DUELOS'!$D$2:$G$1571,4,0)-H1035</f>
        <v>0</v>
      </c>
    </row>
    <row r="1036" spans="7:9" x14ac:dyDescent="0.25">
      <c r="G1036">
        <v>40364</v>
      </c>
      <c r="H1036" s="6">
        <v>0</v>
      </c>
      <c r="I1036" s="226" t="e">
        <f>VLOOKUP(G1036,'VDs DUELOS'!$D$2:$G$1571,4,0)-H1036</f>
        <v>#N/A</v>
      </c>
    </row>
    <row r="1037" spans="7:9" x14ac:dyDescent="0.25">
      <c r="G1037">
        <v>40383</v>
      </c>
      <c r="H1037" s="6">
        <v>1687.6666514285716</v>
      </c>
      <c r="I1037" s="226">
        <f>VLOOKUP(G1037,'VDs DUELOS'!$D$2:$G$1571,4,0)-H1037</f>
        <v>0</v>
      </c>
    </row>
    <row r="1038" spans="7:9" x14ac:dyDescent="0.25">
      <c r="G1038">
        <v>40401</v>
      </c>
      <c r="H1038" s="6">
        <v>0</v>
      </c>
      <c r="I1038" s="226" t="e">
        <f>VLOOKUP(G1038,'VDs DUELOS'!$D$2:$G$1571,4,0)-H1038</f>
        <v>#N/A</v>
      </c>
    </row>
    <row r="1039" spans="7:9" x14ac:dyDescent="0.25">
      <c r="G1039">
        <v>40402</v>
      </c>
      <c r="H1039" s="6">
        <v>1663.6616457142857</v>
      </c>
      <c r="I1039" s="226">
        <f>VLOOKUP(G1039,'VDs DUELOS'!$D$2:$G$1571,4,0)-H1039</f>
        <v>0</v>
      </c>
    </row>
    <row r="1040" spans="7:9" x14ac:dyDescent="0.25">
      <c r="G1040">
        <v>40421</v>
      </c>
      <c r="H1040" s="6">
        <v>3860.7831238095241</v>
      </c>
      <c r="I1040" s="226">
        <f>VLOOKUP(G1040,'VDs DUELOS'!$D$2:$G$1571,4,0)-H1040</f>
        <v>0</v>
      </c>
    </row>
    <row r="1041" spans="7:9" x14ac:dyDescent="0.25">
      <c r="G1041">
        <v>40425</v>
      </c>
      <c r="H1041" s="6">
        <v>1386.9947200000001</v>
      </c>
      <c r="I1041" s="226">
        <f>VLOOKUP(G1041,'VDs DUELOS'!$D$2:$G$1571,4,0)-H1041</f>
        <v>0</v>
      </c>
    </row>
    <row r="1042" spans="7:9" x14ac:dyDescent="0.25">
      <c r="G1042">
        <v>40432</v>
      </c>
      <c r="H1042" s="6">
        <v>1579.2046</v>
      </c>
      <c r="I1042" s="226">
        <f>VLOOKUP(G1042,'VDs DUELOS'!$D$2:$G$1571,4,0)-H1042</f>
        <v>0</v>
      </c>
    </row>
    <row r="1043" spans="7:9" x14ac:dyDescent="0.25">
      <c r="G1043">
        <v>40500</v>
      </c>
      <c r="H1043" s="6">
        <v>3454.1147039999996</v>
      </c>
      <c r="I1043" s="226">
        <f>VLOOKUP(G1043,'VDs DUELOS'!$D$2:$G$1571,4,0)-H1043</f>
        <v>0</v>
      </c>
    </row>
    <row r="1044" spans="7:9" x14ac:dyDescent="0.25">
      <c r="G1044">
        <v>40536</v>
      </c>
      <c r="H1044" s="6">
        <v>1653.2822019047621</v>
      </c>
      <c r="I1044" s="226">
        <f>VLOOKUP(G1044,'VDs DUELOS'!$D$2:$G$1571,4,0)-H1044</f>
        <v>0</v>
      </c>
    </row>
    <row r="1045" spans="7:9" x14ac:dyDescent="0.25">
      <c r="G1045">
        <v>40543</v>
      </c>
      <c r="H1045" s="6">
        <v>2373.0289371428571</v>
      </c>
      <c r="I1045" s="226">
        <f>VLOOKUP(G1045,'VDs DUELOS'!$D$2:$G$1571,4,0)-H1045</f>
        <v>0</v>
      </c>
    </row>
    <row r="1046" spans="7:9" x14ac:dyDescent="0.25">
      <c r="G1046">
        <v>40545</v>
      </c>
      <c r="H1046" s="6">
        <v>1062.7649840000001</v>
      </c>
      <c r="I1046" s="226">
        <f>VLOOKUP(G1046,'VDs DUELOS'!$D$2:$G$1571,4,0)-H1046</f>
        <v>0</v>
      </c>
    </row>
    <row r="1047" spans="7:9" x14ac:dyDescent="0.25">
      <c r="G1047">
        <v>40554</v>
      </c>
      <c r="H1047" s="6">
        <v>1373.482361904762</v>
      </c>
      <c r="I1047" s="226">
        <f>VLOOKUP(G1047,'VDs DUELOS'!$D$2:$G$1571,4,0)-H1047</f>
        <v>0</v>
      </c>
    </row>
    <row r="1048" spans="7:9" x14ac:dyDescent="0.25">
      <c r="G1048">
        <v>40555</v>
      </c>
      <c r="H1048" s="6">
        <v>0</v>
      </c>
      <c r="I1048" s="226" t="e">
        <f>VLOOKUP(G1048,'VDs DUELOS'!$D$2:$G$1571,4,0)-H1048</f>
        <v>#N/A</v>
      </c>
    </row>
    <row r="1049" spans="7:9" x14ac:dyDescent="0.25">
      <c r="G1049">
        <v>40601</v>
      </c>
      <c r="H1049" s="6">
        <v>2136.4584609523808</v>
      </c>
      <c r="I1049" s="226">
        <f>VLOOKUP(G1049,'VDs DUELOS'!$D$2:$G$1571,4,0)-H1049</f>
        <v>0</v>
      </c>
    </row>
    <row r="1050" spans="7:9" x14ac:dyDescent="0.25">
      <c r="G1050">
        <v>40605</v>
      </c>
      <c r="H1050" s="6">
        <v>7.6190476190476193E-4</v>
      </c>
      <c r="I1050" s="226" t="e">
        <f>VLOOKUP(G1050,'VDs DUELOS'!$D$2:$G$1571,4,0)-H1050</f>
        <v>#N/A</v>
      </c>
    </row>
    <row r="1051" spans="7:9" x14ac:dyDescent="0.25">
      <c r="G1051">
        <v>40995</v>
      </c>
      <c r="H1051" s="6">
        <v>2319.2208800000003</v>
      </c>
      <c r="I1051" s="226" t="e">
        <f>VLOOKUP(G1051,'VDs DUELOS'!$D$2:$G$1571,4,0)-H1051</f>
        <v>#N/A</v>
      </c>
    </row>
    <row r="1052" spans="7:9" x14ac:dyDescent="0.25">
      <c r="G1052">
        <v>42112</v>
      </c>
      <c r="H1052" s="6">
        <v>1745.5769904761908</v>
      </c>
      <c r="I1052" s="226">
        <f>VLOOKUP(G1052,'VDs DUELOS'!$D$2:$G$1571,4,0)-H1052</f>
        <v>0</v>
      </c>
    </row>
    <row r="1053" spans="7:9" x14ac:dyDescent="0.25">
      <c r="G1053">
        <v>42115</v>
      </c>
      <c r="H1053" s="6">
        <v>1850.7682742857146</v>
      </c>
      <c r="I1053" s="226">
        <f>VLOOKUP(G1053,'VDs DUELOS'!$D$2:$G$1571,4,0)-H1053</f>
        <v>0</v>
      </c>
    </row>
    <row r="1054" spans="7:9" x14ac:dyDescent="0.25">
      <c r="G1054">
        <v>42133</v>
      </c>
      <c r="H1054" s="6">
        <v>2104.5691360000001</v>
      </c>
      <c r="I1054" s="226">
        <f>VLOOKUP(G1054,'VDs DUELOS'!$D$2:$G$1571,4,0)-H1054</f>
        <v>0</v>
      </c>
    </row>
    <row r="1055" spans="7:9" x14ac:dyDescent="0.25">
      <c r="G1055">
        <v>42141</v>
      </c>
      <c r="H1055" s="6">
        <v>1892.3123123809526</v>
      </c>
      <c r="I1055" s="226">
        <f>VLOOKUP(G1055,'VDs DUELOS'!$D$2:$G$1571,4,0)-H1055</f>
        <v>0</v>
      </c>
    </row>
    <row r="1056" spans="7:9" x14ac:dyDescent="0.25">
      <c r="G1056">
        <v>42142</v>
      </c>
      <c r="H1056" s="6">
        <v>0</v>
      </c>
      <c r="I1056" s="226" t="e">
        <f>VLOOKUP(G1056,'VDs DUELOS'!$D$2:$G$1571,4,0)-H1056</f>
        <v>#N/A</v>
      </c>
    </row>
    <row r="1057" spans="7:9" x14ac:dyDescent="0.25">
      <c r="G1057">
        <v>42160</v>
      </c>
      <c r="H1057" s="6">
        <v>1628.28052</v>
      </c>
      <c r="I1057" s="226">
        <f>VLOOKUP(G1057,'VDs DUELOS'!$D$2:$G$1571,4,0)-H1057</f>
        <v>0</v>
      </c>
    </row>
    <row r="1058" spans="7:9" x14ac:dyDescent="0.25">
      <c r="G1058">
        <v>42165</v>
      </c>
      <c r="H1058" s="6">
        <v>1368.8870476190477</v>
      </c>
      <c r="I1058" s="226">
        <f>VLOOKUP(G1058,'VDs DUELOS'!$D$2:$G$1571,4,0)-H1058</f>
        <v>0</v>
      </c>
    </row>
    <row r="1059" spans="7:9" x14ac:dyDescent="0.25">
      <c r="G1059">
        <v>42167</v>
      </c>
      <c r="H1059" s="6">
        <v>0</v>
      </c>
      <c r="I1059" s="226" t="e">
        <f>VLOOKUP(G1059,'VDs DUELOS'!$D$2:$G$1571,4,0)-H1059</f>
        <v>#N/A</v>
      </c>
    </row>
    <row r="1060" spans="7:9" x14ac:dyDescent="0.25">
      <c r="G1060">
        <v>42187</v>
      </c>
      <c r="H1060" s="6">
        <v>2165.6052266666666</v>
      </c>
      <c r="I1060" s="226">
        <f>VLOOKUP(G1060,'VDs DUELOS'!$D$2:$G$1571,4,0)-H1060</f>
        <v>0</v>
      </c>
    </row>
    <row r="1061" spans="7:9" x14ac:dyDescent="0.25">
      <c r="G1061">
        <v>42190</v>
      </c>
      <c r="H1061" s="6">
        <v>1191.1779120000001</v>
      </c>
      <c r="I1061" s="226">
        <f>VLOOKUP(G1061,'VDs DUELOS'!$D$2:$G$1571,4,0)-H1061</f>
        <v>0</v>
      </c>
    </row>
    <row r="1062" spans="7:9" x14ac:dyDescent="0.25">
      <c r="G1062">
        <v>42204</v>
      </c>
      <c r="H1062" s="6">
        <v>18.82729904761905</v>
      </c>
      <c r="I1062" s="226" t="e">
        <f>VLOOKUP(G1062,'VDs DUELOS'!$D$2:$G$1571,4,0)-H1062</f>
        <v>#N/A</v>
      </c>
    </row>
    <row r="1063" spans="7:9" x14ac:dyDescent="0.25">
      <c r="G1063">
        <v>42206</v>
      </c>
      <c r="H1063" s="6">
        <v>2255.728192</v>
      </c>
      <c r="I1063" s="226">
        <f>VLOOKUP(G1063,'VDs DUELOS'!$D$2:$G$1571,4,0)-H1063</f>
        <v>0</v>
      </c>
    </row>
    <row r="1064" spans="7:9" x14ac:dyDescent="0.25">
      <c r="G1064">
        <v>42211</v>
      </c>
      <c r="H1064" s="6">
        <v>1610.7016838095237</v>
      </c>
      <c r="I1064" s="226">
        <f>VLOOKUP(G1064,'VDs DUELOS'!$D$2:$G$1571,4,0)-H1064</f>
        <v>0</v>
      </c>
    </row>
    <row r="1065" spans="7:9" x14ac:dyDescent="0.25">
      <c r="G1065">
        <v>42215</v>
      </c>
      <c r="H1065" s="6">
        <v>1974.6275580952381</v>
      </c>
      <c r="I1065" s="226">
        <f>VLOOKUP(G1065,'VDs DUELOS'!$D$2:$G$1571,4,0)-H1065</f>
        <v>0</v>
      </c>
    </row>
    <row r="1066" spans="7:9" x14ac:dyDescent="0.25">
      <c r="G1066">
        <v>42217</v>
      </c>
      <c r="H1066" s="6">
        <v>2221.7598628571427</v>
      </c>
      <c r="I1066" s="226">
        <f>VLOOKUP(G1066,'VDs DUELOS'!$D$2:$G$1571,4,0)-H1066</f>
        <v>0</v>
      </c>
    </row>
    <row r="1067" spans="7:9" x14ac:dyDescent="0.25">
      <c r="G1067">
        <v>42218</v>
      </c>
      <c r="H1067" s="6">
        <v>2353.5948952380954</v>
      </c>
      <c r="I1067" s="226">
        <f>VLOOKUP(G1067,'VDs DUELOS'!$D$2:$G$1571,4,0)-H1067</f>
        <v>0</v>
      </c>
    </row>
    <row r="1068" spans="7:9" x14ac:dyDescent="0.25">
      <c r="G1068">
        <v>42220</v>
      </c>
      <c r="H1068" s="6">
        <v>1819.817302857143</v>
      </c>
      <c r="I1068" s="226">
        <f>VLOOKUP(G1068,'VDs DUELOS'!$D$2:$G$1571,4,0)-H1068</f>
        <v>0</v>
      </c>
    </row>
    <row r="1069" spans="7:9" x14ac:dyDescent="0.25">
      <c r="G1069">
        <v>42231</v>
      </c>
      <c r="H1069" s="6">
        <v>973.21192800000017</v>
      </c>
      <c r="I1069" s="226">
        <f>VLOOKUP(G1069,'VDs DUELOS'!$D$2:$G$1571,4,0)-H1069</f>
        <v>0</v>
      </c>
    </row>
    <row r="1070" spans="7:9" x14ac:dyDescent="0.25">
      <c r="G1070">
        <v>42235</v>
      </c>
      <c r="H1070" s="6">
        <v>0</v>
      </c>
      <c r="I1070" s="226" t="e">
        <f>VLOOKUP(G1070,'VDs DUELOS'!$D$2:$G$1571,4,0)-H1070</f>
        <v>#N/A</v>
      </c>
    </row>
    <row r="1071" spans="7:9" x14ac:dyDescent="0.25">
      <c r="G1071">
        <v>42236</v>
      </c>
      <c r="H1071" s="6">
        <v>1207.3450133333333</v>
      </c>
      <c r="I1071" s="226">
        <f>VLOOKUP(G1071,'VDs DUELOS'!$D$2:$G$1571,4,0)-H1071</f>
        <v>0</v>
      </c>
    </row>
    <row r="1072" spans="7:9" x14ac:dyDescent="0.25">
      <c r="G1072">
        <v>42249</v>
      </c>
      <c r="H1072" s="6">
        <v>2755.7329936842107</v>
      </c>
      <c r="I1072" s="226">
        <f>VLOOKUP(G1072,'VDs DUELOS'!$D$2:$G$1571,4,0)-H1072</f>
        <v>0</v>
      </c>
    </row>
    <row r="1073" spans="7:9" x14ac:dyDescent="0.25">
      <c r="G1073">
        <v>42251</v>
      </c>
      <c r="H1073" s="6">
        <v>1566.922323809524</v>
      </c>
      <c r="I1073" s="226">
        <f>VLOOKUP(G1073,'VDs DUELOS'!$D$2:$G$1571,4,0)-H1073</f>
        <v>0</v>
      </c>
    </row>
    <row r="1074" spans="7:9" x14ac:dyDescent="0.25">
      <c r="G1074">
        <v>42252</v>
      </c>
      <c r="H1074" s="6">
        <v>2116.6511923809526</v>
      </c>
      <c r="I1074" s="226">
        <f>VLOOKUP(G1074,'VDs DUELOS'!$D$2:$G$1571,4,0)-H1074</f>
        <v>0</v>
      </c>
    </row>
    <row r="1075" spans="7:9" x14ac:dyDescent="0.25">
      <c r="G1075">
        <v>42253</v>
      </c>
      <c r="H1075" s="6">
        <v>1383.9965978947366</v>
      </c>
      <c r="I1075" s="226">
        <f>VLOOKUP(G1075,'VDs DUELOS'!$D$2:$G$1571,4,0)-H1075</f>
        <v>0</v>
      </c>
    </row>
    <row r="1076" spans="7:9" x14ac:dyDescent="0.25">
      <c r="G1076">
        <v>42256</v>
      </c>
      <c r="H1076" s="6">
        <v>1843.8044876190479</v>
      </c>
      <c r="I1076" s="226">
        <f>VLOOKUP(G1076,'VDs DUELOS'!$D$2:$G$1571,4,0)-H1076</f>
        <v>0</v>
      </c>
    </row>
    <row r="1077" spans="7:9" x14ac:dyDescent="0.25">
      <c r="G1077">
        <v>42260</v>
      </c>
      <c r="H1077" s="6">
        <v>1863.8487494736842</v>
      </c>
      <c r="I1077" s="226">
        <f>VLOOKUP(G1077,'VDs DUELOS'!$D$2:$G$1571,4,0)-H1077</f>
        <v>0</v>
      </c>
    </row>
    <row r="1078" spans="7:9" x14ac:dyDescent="0.25">
      <c r="G1078">
        <v>42270</v>
      </c>
      <c r="H1078" s="6">
        <v>1221.6409752380953</v>
      </c>
      <c r="I1078" s="226">
        <f>VLOOKUP(G1078,'VDs DUELOS'!$D$2:$G$1571,4,0)-H1078</f>
        <v>0</v>
      </c>
    </row>
    <row r="1079" spans="7:9" x14ac:dyDescent="0.25">
      <c r="G1079">
        <v>42276</v>
      </c>
      <c r="H1079" s="6">
        <v>1004.162904</v>
      </c>
      <c r="I1079" s="226">
        <f>VLOOKUP(G1079,'VDs DUELOS'!$D$2:$G$1571,4,0)-H1079</f>
        <v>0</v>
      </c>
    </row>
    <row r="1080" spans="7:9" x14ac:dyDescent="0.25">
      <c r="G1080">
        <v>42284</v>
      </c>
      <c r="H1080" s="6">
        <v>0</v>
      </c>
      <c r="I1080" s="226" t="e">
        <f>VLOOKUP(G1080,'VDs DUELOS'!$D$2:$G$1571,4,0)-H1080</f>
        <v>#N/A</v>
      </c>
    </row>
    <row r="1081" spans="7:9" x14ac:dyDescent="0.25">
      <c r="G1081">
        <v>42286</v>
      </c>
      <c r="H1081" s="6">
        <v>0</v>
      </c>
      <c r="I1081" s="226">
        <f>VLOOKUP(G1081,'VDs DUELOS'!$D$2:$G$1571,4,0)-H1081</f>
        <v>0</v>
      </c>
    </row>
    <row r="1082" spans="7:9" x14ac:dyDescent="0.25">
      <c r="G1082">
        <v>42293</v>
      </c>
      <c r="H1082" s="6">
        <v>2593.4063120000001</v>
      </c>
      <c r="I1082" s="226">
        <f>VLOOKUP(G1082,'VDs DUELOS'!$D$2:$G$1571,4,0)-H1082</f>
        <v>0</v>
      </c>
    </row>
    <row r="1083" spans="7:9" x14ac:dyDescent="0.25">
      <c r="G1083">
        <v>42297</v>
      </c>
      <c r="H1083" s="6">
        <v>1028.1309485714287</v>
      </c>
      <c r="I1083" s="226">
        <f>VLOOKUP(G1083,'VDs DUELOS'!$D$2:$G$1571,4,0)-H1083</f>
        <v>0</v>
      </c>
    </row>
    <row r="1084" spans="7:9" x14ac:dyDescent="0.25">
      <c r="G1084">
        <v>42298</v>
      </c>
      <c r="H1084" s="6">
        <v>1373.6874666666668</v>
      </c>
      <c r="I1084" s="226">
        <f>VLOOKUP(G1084,'VDs DUELOS'!$D$2:$G$1571,4,0)-H1084</f>
        <v>0</v>
      </c>
    </row>
    <row r="1085" spans="7:9" x14ac:dyDescent="0.25">
      <c r="G1085">
        <v>42319</v>
      </c>
      <c r="H1085" s="6">
        <v>1572.6094560000001</v>
      </c>
      <c r="I1085" s="226">
        <f>VLOOKUP(G1085,'VDs DUELOS'!$D$2:$G$1571,4,0)-H1085</f>
        <v>0</v>
      </c>
    </row>
    <row r="1086" spans="7:9" x14ac:dyDescent="0.25">
      <c r="G1086">
        <v>42320</v>
      </c>
      <c r="H1086" s="6">
        <v>1709.6708266666665</v>
      </c>
      <c r="I1086" s="226">
        <f>VLOOKUP(G1086,'VDs DUELOS'!$D$2:$G$1571,4,0)-H1086</f>
        <v>0</v>
      </c>
    </row>
    <row r="1087" spans="7:9" x14ac:dyDescent="0.25">
      <c r="G1087">
        <v>42326</v>
      </c>
      <c r="H1087" s="6">
        <v>1596.2588968421055</v>
      </c>
      <c r="I1087" s="226">
        <f>VLOOKUP(G1087,'VDs DUELOS'!$D$2:$G$1571,4,0)-H1087</f>
        <v>0</v>
      </c>
    </row>
    <row r="1088" spans="7:9" x14ac:dyDescent="0.25">
      <c r="G1088">
        <v>42330</v>
      </c>
      <c r="H1088" s="6">
        <v>2688.4885942857145</v>
      </c>
      <c r="I1088" s="226">
        <f>VLOOKUP(G1088,'VDs DUELOS'!$D$2:$G$1571,4,0)-H1088</f>
        <v>0</v>
      </c>
    </row>
    <row r="1089" spans="7:9" x14ac:dyDescent="0.25">
      <c r="G1089">
        <v>42341</v>
      </c>
      <c r="H1089" s="6">
        <v>0</v>
      </c>
      <c r="I1089" s="226" t="e">
        <f>VLOOKUP(G1089,'VDs DUELOS'!$D$2:$G$1571,4,0)-H1089</f>
        <v>#N/A</v>
      </c>
    </row>
    <row r="1090" spans="7:9" x14ac:dyDescent="0.25">
      <c r="G1090">
        <v>42348</v>
      </c>
      <c r="H1090" s="6">
        <v>1602.8918780952381</v>
      </c>
      <c r="I1090" s="226">
        <f>VLOOKUP(G1090,'VDs DUELOS'!$D$2:$G$1571,4,0)-H1090</f>
        <v>0</v>
      </c>
    </row>
    <row r="1091" spans="7:9" x14ac:dyDescent="0.25">
      <c r="G1091">
        <v>42351</v>
      </c>
      <c r="H1091" s="6">
        <v>2276.0111466666667</v>
      </c>
      <c r="I1091" s="226">
        <f>VLOOKUP(G1091,'VDs DUELOS'!$D$2:$G$1571,4,0)-H1091</f>
        <v>0</v>
      </c>
    </row>
    <row r="1092" spans="7:9" x14ac:dyDescent="0.25">
      <c r="G1092">
        <v>42356</v>
      </c>
      <c r="H1092" s="6">
        <v>2378.9919161904759</v>
      </c>
      <c r="I1092" s="226">
        <f>VLOOKUP(G1092,'VDs DUELOS'!$D$2:$G$1571,4,0)-H1092</f>
        <v>0</v>
      </c>
    </row>
    <row r="1093" spans="7:9" x14ac:dyDescent="0.25">
      <c r="G1093">
        <v>42358</v>
      </c>
      <c r="H1093" s="6">
        <v>0</v>
      </c>
      <c r="I1093" s="226" t="e">
        <f>VLOOKUP(G1093,'VDs DUELOS'!$D$2:$G$1571,4,0)-H1093</f>
        <v>#N/A</v>
      </c>
    </row>
    <row r="1094" spans="7:9" x14ac:dyDescent="0.25">
      <c r="G1094">
        <v>42366</v>
      </c>
      <c r="H1094" s="6">
        <v>1508.0098438095238</v>
      </c>
      <c r="I1094" s="226">
        <f>VLOOKUP(G1094,'VDs DUELOS'!$D$2:$G$1571,4,0)-H1094</f>
        <v>0</v>
      </c>
    </row>
    <row r="1095" spans="7:9" x14ac:dyDescent="0.25">
      <c r="G1095">
        <v>42369</v>
      </c>
      <c r="H1095" s="6">
        <v>1030.244182857143</v>
      </c>
      <c r="I1095" s="226">
        <f>VLOOKUP(G1095,'VDs DUELOS'!$D$2:$G$1571,4,0)-H1095</f>
        <v>0</v>
      </c>
    </row>
    <row r="1096" spans="7:9" x14ac:dyDescent="0.25">
      <c r="G1096">
        <v>42381</v>
      </c>
      <c r="H1096" s="6">
        <v>1630.8007314285715</v>
      </c>
      <c r="I1096" s="226">
        <f>VLOOKUP(G1096,'VDs DUELOS'!$D$2:$G$1571,4,0)-H1096</f>
        <v>0</v>
      </c>
    </row>
    <row r="1097" spans="7:9" x14ac:dyDescent="0.25">
      <c r="G1097">
        <v>42384</v>
      </c>
      <c r="H1097" s="6">
        <v>2129.6242057142858</v>
      </c>
      <c r="I1097" s="226">
        <f>VLOOKUP(G1097,'VDs DUELOS'!$D$2:$G$1571,4,0)-H1097</f>
        <v>0</v>
      </c>
    </row>
    <row r="1098" spans="7:9" x14ac:dyDescent="0.25">
      <c r="G1098">
        <v>42393</v>
      </c>
      <c r="H1098" s="6">
        <v>2656.6606000000002</v>
      </c>
      <c r="I1098" s="226">
        <f>VLOOKUP(G1098,'VDs DUELOS'!$D$2:$G$1571,4,0)-H1098</f>
        <v>0</v>
      </c>
    </row>
    <row r="1099" spans="7:9" x14ac:dyDescent="0.25">
      <c r="G1099">
        <v>42394</v>
      </c>
      <c r="H1099" s="6">
        <v>1698.1076320000002</v>
      </c>
      <c r="I1099" s="226">
        <f>VLOOKUP(G1099,'VDs DUELOS'!$D$2:$G$1571,4,0)-H1099</f>
        <v>0</v>
      </c>
    </row>
    <row r="1100" spans="7:9" x14ac:dyDescent="0.25">
      <c r="G1100">
        <v>42396</v>
      </c>
      <c r="H1100" s="6">
        <v>1731.4176152380951</v>
      </c>
      <c r="I1100" s="226">
        <f>VLOOKUP(G1100,'VDs DUELOS'!$D$2:$G$1571,4,0)-H1100</f>
        <v>0</v>
      </c>
    </row>
    <row r="1101" spans="7:9" x14ac:dyDescent="0.25">
      <c r="G1101">
        <v>42400</v>
      </c>
      <c r="H1101" s="6">
        <v>1640.0286880000001</v>
      </c>
      <c r="I1101" s="226">
        <f>VLOOKUP(G1101,'VDs DUELOS'!$D$2:$G$1571,4,0)-H1101</f>
        <v>0</v>
      </c>
    </row>
    <row r="1102" spans="7:9" x14ac:dyDescent="0.25">
      <c r="G1102">
        <v>42401</v>
      </c>
      <c r="H1102" s="6">
        <v>1731.3340571428573</v>
      </c>
      <c r="I1102" s="226">
        <f>VLOOKUP(G1102,'VDs DUELOS'!$D$2:$G$1571,4,0)-H1102</f>
        <v>0</v>
      </c>
    </row>
    <row r="1103" spans="7:9" x14ac:dyDescent="0.25">
      <c r="G1103">
        <v>42404</v>
      </c>
      <c r="H1103" s="6">
        <v>1932.3178895238098</v>
      </c>
      <c r="I1103" s="226">
        <f>VLOOKUP(G1103,'VDs DUELOS'!$D$2:$G$1571,4,0)-H1103</f>
        <v>0</v>
      </c>
    </row>
    <row r="1104" spans="7:9" x14ac:dyDescent="0.25">
      <c r="G1104">
        <v>42411</v>
      </c>
      <c r="H1104" s="6">
        <v>1949.1640080000002</v>
      </c>
      <c r="I1104" s="226">
        <f>VLOOKUP(G1104,'VDs DUELOS'!$D$2:$G$1571,4,0)-H1104</f>
        <v>0</v>
      </c>
    </row>
    <row r="1105" spans="7:9" x14ac:dyDescent="0.25">
      <c r="G1105">
        <v>42422</v>
      </c>
      <c r="H1105" s="6">
        <v>1174.6314285714286</v>
      </c>
      <c r="I1105" s="226">
        <f>VLOOKUP(G1105,'VDs DUELOS'!$D$2:$G$1571,4,0)-H1105</f>
        <v>0</v>
      </c>
    </row>
    <row r="1106" spans="7:9" x14ac:dyDescent="0.25">
      <c r="G1106">
        <v>42435</v>
      </c>
      <c r="H1106" s="6">
        <v>1396.1207619047618</v>
      </c>
      <c r="I1106" s="226">
        <f>VLOOKUP(G1106,'VDs DUELOS'!$D$2:$G$1571,4,0)-H1106</f>
        <v>0</v>
      </c>
    </row>
    <row r="1107" spans="7:9" x14ac:dyDescent="0.25">
      <c r="G1107">
        <v>42436</v>
      </c>
      <c r="H1107" s="6">
        <v>1069.4753980952382</v>
      </c>
      <c r="I1107" s="226">
        <f>VLOOKUP(G1107,'VDs DUELOS'!$D$2:$G$1571,4,0)-H1107</f>
        <v>0</v>
      </c>
    </row>
    <row r="1108" spans="7:9" x14ac:dyDescent="0.25">
      <c r="G1108">
        <v>42445</v>
      </c>
      <c r="H1108" s="6">
        <v>1227.2370742857145</v>
      </c>
      <c r="I1108" s="226">
        <f>VLOOKUP(G1108,'VDs DUELOS'!$D$2:$G$1571,4,0)-H1108</f>
        <v>0</v>
      </c>
    </row>
    <row r="1109" spans="7:9" x14ac:dyDescent="0.25">
      <c r="G1109">
        <v>42448</v>
      </c>
      <c r="H1109" s="6">
        <v>1568.0090971428572</v>
      </c>
      <c r="I1109" s="226">
        <f>VLOOKUP(G1109,'VDs DUELOS'!$D$2:$G$1571,4,0)-H1109</f>
        <v>0</v>
      </c>
    </row>
    <row r="1110" spans="7:9" x14ac:dyDescent="0.25">
      <c r="G1110">
        <v>42452</v>
      </c>
      <c r="H1110" s="6">
        <v>2369.3001980952381</v>
      </c>
      <c r="I1110" s="226">
        <f>VLOOKUP(G1110,'VDs DUELOS'!$D$2:$G$1571,4,0)-H1110</f>
        <v>0</v>
      </c>
    </row>
    <row r="1111" spans="7:9" x14ac:dyDescent="0.25">
      <c r="G1111">
        <v>42457</v>
      </c>
      <c r="H1111" s="6">
        <v>2252.451376</v>
      </c>
      <c r="I1111" s="226">
        <f>VLOOKUP(G1111,'VDs DUELOS'!$D$2:$G$1571,4,0)-H1111</f>
        <v>0</v>
      </c>
    </row>
    <row r="1112" spans="7:9" x14ac:dyDescent="0.25">
      <c r="G1112">
        <v>42459</v>
      </c>
      <c r="H1112" s="6">
        <v>0</v>
      </c>
      <c r="I1112" s="226" t="e">
        <f>VLOOKUP(G1112,'VDs DUELOS'!$D$2:$G$1571,4,0)-H1112</f>
        <v>#N/A</v>
      </c>
    </row>
    <row r="1113" spans="7:9" x14ac:dyDescent="0.25">
      <c r="G1113">
        <v>42463</v>
      </c>
      <c r="H1113" s="6">
        <v>1297.3599747368421</v>
      </c>
      <c r="I1113" s="226">
        <f>VLOOKUP(G1113,'VDs DUELOS'!$D$2:$G$1571,4,0)-H1113</f>
        <v>0</v>
      </c>
    </row>
    <row r="1114" spans="7:9" x14ac:dyDescent="0.25">
      <c r="G1114">
        <v>42467</v>
      </c>
      <c r="H1114" s="6">
        <v>1334.7482971428572</v>
      </c>
      <c r="I1114" s="226">
        <f>VLOOKUP(G1114,'VDs DUELOS'!$D$2:$G$1571,4,0)-H1114</f>
        <v>0</v>
      </c>
    </row>
    <row r="1115" spans="7:9" x14ac:dyDescent="0.25">
      <c r="G1115">
        <v>42470</v>
      </c>
      <c r="H1115" s="6">
        <v>0</v>
      </c>
      <c r="I1115" s="226" t="e">
        <f>VLOOKUP(G1115,'VDs DUELOS'!$D$2:$G$1571,4,0)-H1115</f>
        <v>#N/A</v>
      </c>
    </row>
    <row r="1116" spans="7:9" x14ac:dyDescent="0.25">
      <c r="G1116">
        <v>43004</v>
      </c>
      <c r="H1116" s="6">
        <v>2441.5130514285715</v>
      </c>
      <c r="I1116" s="226">
        <f>VLOOKUP(G1116,'VDs DUELOS'!$D$2:$G$1571,4,0)-H1116</f>
        <v>0</v>
      </c>
    </row>
    <row r="1117" spans="7:9" x14ac:dyDescent="0.25">
      <c r="G1117">
        <v>43007</v>
      </c>
      <c r="H1117" s="6">
        <v>2462.7759111111113</v>
      </c>
      <c r="I1117" s="226">
        <f>VLOOKUP(G1117,'VDs DUELOS'!$D$2:$G$1571,4,0)-H1117</f>
        <v>0</v>
      </c>
    </row>
    <row r="1118" spans="7:9" x14ac:dyDescent="0.25">
      <c r="G1118">
        <v>43008</v>
      </c>
      <c r="H1118" s="6">
        <v>2036.4660419047618</v>
      </c>
      <c r="I1118" s="226">
        <f>VLOOKUP(G1118,'VDs DUELOS'!$D$2:$G$1571,4,0)-H1118</f>
        <v>0</v>
      </c>
    </row>
    <row r="1119" spans="7:9" x14ac:dyDescent="0.25">
      <c r="G1119">
        <v>43017</v>
      </c>
      <c r="H1119" s="6">
        <v>1097.0395047619047</v>
      </c>
      <c r="I1119" s="226">
        <f>VLOOKUP(G1119,'VDs DUELOS'!$D$2:$G$1571,4,0)-H1119</f>
        <v>0</v>
      </c>
    </row>
    <row r="1120" spans="7:9" x14ac:dyDescent="0.25">
      <c r="G1120">
        <v>43027</v>
      </c>
      <c r="H1120" s="6">
        <v>3440.9706879999999</v>
      </c>
      <c r="I1120" s="226">
        <f>VLOOKUP(G1120,'VDs DUELOS'!$D$2:$G$1571,4,0)-H1120</f>
        <v>0</v>
      </c>
    </row>
    <row r="1121" spans="7:9" x14ac:dyDescent="0.25">
      <c r="G1121">
        <v>43030</v>
      </c>
      <c r="H1121" s="6">
        <v>3787.0425295238092</v>
      </c>
      <c r="I1121" s="226">
        <f>VLOOKUP(G1121,'VDs DUELOS'!$D$2:$G$1571,4,0)-H1121</f>
        <v>0</v>
      </c>
    </row>
    <row r="1122" spans="7:9" x14ac:dyDescent="0.25">
      <c r="G1122">
        <v>43036</v>
      </c>
      <c r="H1122" s="6">
        <v>1731.0493810526318</v>
      </c>
      <c r="I1122" s="226">
        <f>VLOOKUP(G1122,'VDs DUELOS'!$D$2:$G$1571,4,0)-H1122</f>
        <v>0</v>
      </c>
    </row>
    <row r="1123" spans="7:9" x14ac:dyDescent="0.25">
      <c r="G1123">
        <v>43077</v>
      </c>
      <c r="H1123" s="6">
        <v>1875.247862857143</v>
      </c>
      <c r="I1123" s="226">
        <f>VLOOKUP(G1123,'VDs DUELOS'!$D$2:$G$1571,4,0)-H1123</f>
        <v>0</v>
      </c>
    </row>
    <row r="1124" spans="7:9" x14ac:dyDescent="0.25">
      <c r="G1124">
        <v>43086</v>
      </c>
      <c r="H1124" s="6">
        <v>2261.4681599999999</v>
      </c>
      <c r="I1124" s="226">
        <f>VLOOKUP(G1124,'VDs DUELOS'!$D$2:$G$1571,4,0)-H1124</f>
        <v>0</v>
      </c>
    </row>
    <row r="1125" spans="7:9" x14ac:dyDescent="0.25">
      <c r="G1125">
        <v>45000</v>
      </c>
      <c r="H1125" s="6">
        <v>1470.0784228571429</v>
      </c>
      <c r="I1125" s="226">
        <f>VLOOKUP(G1125,'VDs DUELOS'!$D$2:$G$1571,4,0)-H1125</f>
        <v>0</v>
      </c>
    </row>
    <row r="1126" spans="7:9" x14ac:dyDescent="0.25">
      <c r="G1126">
        <v>45016</v>
      </c>
      <c r="H1126" s="6">
        <v>0</v>
      </c>
      <c r="I1126" s="226" t="e">
        <f>VLOOKUP(G1126,'VDs DUELOS'!$D$2:$G$1571,4,0)-H1126</f>
        <v>#N/A</v>
      </c>
    </row>
    <row r="1127" spans="7:9" x14ac:dyDescent="0.25">
      <c r="G1127">
        <v>45075</v>
      </c>
      <c r="H1127" s="6">
        <v>6089.5322819047624</v>
      </c>
      <c r="I1127" s="226">
        <f>VLOOKUP(G1127,'VDs DUELOS'!$D$2:$G$1571,4,0)-H1127</f>
        <v>0</v>
      </c>
    </row>
    <row r="1128" spans="7:9" x14ac:dyDescent="0.25">
      <c r="G1128">
        <v>46037</v>
      </c>
      <c r="H1128" s="6">
        <v>1509.9056589473685</v>
      </c>
      <c r="I1128" s="226">
        <f>VLOOKUP(G1128,'VDs DUELOS'!$D$2:$G$1571,4,0)-H1128</f>
        <v>0</v>
      </c>
    </row>
    <row r="1129" spans="7:9" x14ac:dyDescent="0.25">
      <c r="G1129">
        <v>47029</v>
      </c>
      <c r="H1129" s="6">
        <v>2067.6291123809524</v>
      </c>
      <c r="I1129" s="226">
        <f>VLOOKUP(G1129,'VDs DUELOS'!$D$2:$G$1571,4,0)-H1129</f>
        <v>0</v>
      </c>
    </row>
    <row r="1130" spans="7:9" x14ac:dyDescent="0.25">
      <c r="G1130">
        <v>47032</v>
      </c>
      <c r="H1130" s="6">
        <v>2601.647497142857</v>
      </c>
      <c r="I1130" s="226">
        <f>VLOOKUP(G1130,'VDs DUELOS'!$D$2:$G$1571,4,0)-H1130</f>
        <v>0</v>
      </c>
    </row>
    <row r="1131" spans="7:9" x14ac:dyDescent="0.25">
      <c r="G1131">
        <v>47034</v>
      </c>
      <c r="H1131" s="6">
        <v>0</v>
      </c>
      <c r="I1131" s="226" t="e">
        <f>VLOOKUP(G1131,'VDs DUELOS'!$D$2:$G$1571,4,0)-H1131</f>
        <v>#N/A</v>
      </c>
    </row>
    <row r="1132" spans="7:9" x14ac:dyDescent="0.25">
      <c r="G1132">
        <v>47107</v>
      </c>
      <c r="H1132" s="6">
        <v>1250.0485485714289</v>
      </c>
      <c r="I1132" s="226" t="e">
        <f>VLOOKUP(G1132,'VDs DUELOS'!$D$2:$G$1571,4,0)-H1132</f>
        <v>#N/A</v>
      </c>
    </row>
    <row r="1133" spans="7:9" x14ac:dyDescent="0.25">
      <c r="G1133">
        <v>50033</v>
      </c>
      <c r="H1133" s="6">
        <v>1421.3723536842106</v>
      </c>
      <c r="I1133" s="226">
        <f>VLOOKUP(G1133,'VDs DUELOS'!$D$2:$G$1571,4,0)-H1133</f>
        <v>0</v>
      </c>
    </row>
    <row r="1134" spans="7:9" x14ac:dyDescent="0.25">
      <c r="G1134">
        <v>50055</v>
      </c>
      <c r="H1134" s="6">
        <v>6891.4070315789477</v>
      </c>
      <c r="I1134" s="226">
        <f>VLOOKUP(G1134,'VDs DUELOS'!$D$2:$G$1571,4,0)-H1134</f>
        <v>0</v>
      </c>
    </row>
    <row r="1135" spans="7:9" x14ac:dyDescent="0.25">
      <c r="G1135">
        <v>50081</v>
      </c>
      <c r="H1135" s="6">
        <v>1621.6986720000002</v>
      </c>
      <c r="I1135" s="226">
        <f>VLOOKUP(G1135,'VDs DUELOS'!$D$2:$G$1571,4,0)-H1135</f>
        <v>0</v>
      </c>
    </row>
    <row r="1136" spans="7:9" x14ac:dyDescent="0.25">
      <c r="G1136">
        <v>50097</v>
      </c>
      <c r="H1136" s="6">
        <v>2855.2906361904761</v>
      </c>
      <c r="I1136" s="226">
        <f>VLOOKUP(G1136,'VDs DUELOS'!$D$2:$G$1571,4,0)-H1136</f>
        <v>0</v>
      </c>
    </row>
    <row r="1137" spans="7:9" x14ac:dyDescent="0.25">
      <c r="G1137">
        <v>50131</v>
      </c>
      <c r="H1137" s="6">
        <v>2397.9149638095237</v>
      </c>
      <c r="I1137" s="226">
        <f>VLOOKUP(G1137,'VDs DUELOS'!$D$2:$G$1571,4,0)-H1137</f>
        <v>0</v>
      </c>
    </row>
    <row r="1138" spans="7:9" x14ac:dyDescent="0.25">
      <c r="G1138">
        <v>50135</v>
      </c>
      <c r="H1138" s="6">
        <v>1740.175664761905</v>
      </c>
      <c r="I1138" s="226">
        <f>VLOOKUP(G1138,'VDs DUELOS'!$D$2:$G$1571,4,0)-H1138</f>
        <v>0</v>
      </c>
    </row>
    <row r="1139" spans="7:9" x14ac:dyDescent="0.25">
      <c r="G1139">
        <v>50187</v>
      </c>
      <c r="H1139" s="6">
        <v>2107.6061305263161</v>
      </c>
      <c r="I1139" s="226">
        <f>VLOOKUP(G1139,'VDs DUELOS'!$D$2:$G$1571,4,0)-H1139</f>
        <v>0</v>
      </c>
    </row>
    <row r="1140" spans="7:9" x14ac:dyDescent="0.25">
      <c r="G1140">
        <v>50209</v>
      </c>
      <c r="H1140" s="6">
        <v>3230.7156400000003</v>
      </c>
      <c r="I1140" s="226">
        <f>VLOOKUP(G1140,'VDs DUELOS'!$D$2:$G$1571,4,0)-H1140</f>
        <v>0</v>
      </c>
    </row>
    <row r="1141" spans="7:9" x14ac:dyDescent="0.25">
      <c r="G1141">
        <v>50210</v>
      </c>
      <c r="H1141" s="6">
        <v>1643.623104</v>
      </c>
      <c r="I1141" s="226">
        <f>VLOOKUP(G1141,'VDs DUELOS'!$D$2:$G$1571,4,0)-H1141</f>
        <v>0</v>
      </c>
    </row>
    <row r="1142" spans="7:9" x14ac:dyDescent="0.25">
      <c r="G1142">
        <v>50217</v>
      </c>
      <c r="H1142" s="6">
        <v>-84.261211428571414</v>
      </c>
      <c r="I1142" s="226" t="e">
        <f>VLOOKUP(G1142,'VDs DUELOS'!$D$2:$G$1571,4,0)-H1142</f>
        <v>#N/A</v>
      </c>
    </row>
    <row r="1143" spans="7:9" x14ac:dyDescent="0.25">
      <c r="G1143">
        <v>50247</v>
      </c>
      <c r="H1143" s="6">
        <v>1359.7021714285715</v>
      </c>
      <c r="I1143" s="226">
        <f>VLOOKUP(G1143,'VDs DUELOS'!$D$2:$G$1571,4,0)-H1143</f>
        <v>0</v>
      </c>
    </row>
    <row r="1144" spans="7:9" x14ac:dyDescent="0.25">
      <c r="G1144">
        <v>50248</v>
      </c>
      <c r="H1144" s="6">
        <v>0</v>
      </c>
      <c r="I1144" s="226" t="e">
        <f>VLOOKUP(G1144,'VDs DUELOS'!$D$2:$G$1571,4,0)-H1144</f>
        <v>#N/A</v>
      </c>
    </row>
    <row r="1145" spans="7:9" x14ac:dyDescent="0.25">
      <c r="G1145">
        <v>50253</v>
      </c>
      <c r="H1145" s="6">
        <v>1342.6470933333335</v>
      </c>
      <c r="I1145" s="226">
        <f>VLOOKUP(G1145,'VDs DUELOS'!$D$2:$G$1571,4,0)-H1145</f>
        <v>0</v>
      </c>
    </row>
    <row r="1146" spans="7:9" x14ac:dyDescent="0.25">
      <c r="G1146">
        <v>50254</v>
      </c>
      <c r="H1146" s="6">
        <v>1110.8619200000001</v>
      </c>
      <c r="I1146" s="226">
        <f>VLOOKUP(G1146,'VDs DUELOS'!$D$2:$G$1571,4,0)-H1146</f>
        <v>0</v>
      </c>
    </row>
    <row r="1147" spans="7:9" x14ac:dyDescent="0.25">
      <c r="G1147">
        <v>50255</v>
      </c>
      <c r="H1147" s="6">
        <v>1735.684608</v>
      </c>
      <c r="I1147" s="226">
        <f>VLOOKUP(G1147,'VDs DUELOS'!$D$2:$G$1571,4,0)-H1147</f>
        <v>0</v>
      </c>
    </row>
    <row r="1148" spans="7:9" x14ac:dyDescent="0.25">
      <c r="G1148">
        <v>50270</v>
      </c>
      <c r="H1148" s="6">
        <v>1006.5778640000001</v>
      </c>
      <c r="I1148" s="226" t="e">
        <f>VLOOKUP(G1148,'VDs DUELOS'!$D$2:$G$1571,4,0)-H1148</f>
        <v>#N/A</v>
      </c>
    </row>
    <row r="1149" spans="7:9" x14ac:dyDescent="0.25">
      <c r="G1149">
        <v>50272</v>
      </c>
      <c r="H1149" s="6">
        <v>1250.4026209523811</v>
      </c>
      <c r="I1149" s="226">
        <f>VLOOKUP(G1149,'VDs DUELOS'!$D$2:$G$1571,4,0)-H1149</f>
        <v>0</v>
      </c>
    </row>
    <row r="1150" spans="7:9" x14ac:dyDescent="0.25">
      <c r="G1150">
        <v>50279</v>
      </c>
      <c r="H1150" s="6">
        <v>1880.5397714285716</v>
      </c>
      <c r="I1150" s="226">
        <f>VLOOKUP(G1150,'VDs DUELOS'!$D$2:$G$1571,4,0)-H1150</f>
        <v>0</v>
      </c>
    </row>
    <row r="1151" spans="7:9" x14ac:dyDescent="0.25">
      <c r="G1151">
        <v>50303</v>
      </c>
      <c r="H1151" s="6">
        <v>1449.2526857142857</v>
      </c>
      <c r="I1151" s="226">
        <f>VLOOKUP(G1151,'VDs DUELOS'!$D$2:$G$1571,4,0)-H1151</f>
        <v>0</v>
      </c>
    </row>
    <row r="1152" spans="7:9" x14ac:dyDescent="0.25">
      <c r="G1152">
        <v>50304</v>
      </c>
      <c r="H1152" s="6">
        <v>1819.3941866666669</v>
      </c>
      <c r="I1152" s="226">
        <f>VLOOKUP(G1152,'VDs DUELOS'!$D$2:$G$1571,4,0)-H1152</f>
        <v>0</v>
      </c>
    </row>
    <row r="1153" spans="7:9" x14ac:dyDescent="0.25">
      <c r="G1153">
        <v>50311</v>
      </c>
      <c r="H1153" s="6">
        <v>224.54691809523811</v>
      </c>
      <c r="I1153" s="226" t="e">
        <f>VLOOKUP(G1153,'VDs DUELOS'!$D$2:$G$1571,4,0)-H1153</f>
        <v>#N/A</v>
      </c>
    </row>
    <row r="1154" spans="7:9" x14ac:dyDescent="0.25">
      <c r="G1154">
        <v>50312</v>
      </c>
      <c r="H1154" s="6">
        <v>-75.779161904761906</v>
      </c>
      <c r="I1154" s="226" t="e">
        <f>VLOOKUP(G1154,'VDs DUELOS'!$D$2:$G$1571,4,0)-H1154</f>
        <v>#N/A</v>
      </c>
    </row>
    <row r="1155" spans="7:9" x14ac:dyDescent="0.25">
      <c r="G1155">
        <v>51010</v>
      </c>
      <c r="H1155" s="6">
        <v>1414.5004560000002</v>
      </c>
      <c r="I1155" s="226">
        <f>VLOOKUP(G1155,'VDs DUELOS'!$D$2:$G$1571,4,0)-H1155</f>
        <v>0</v>
      </c>
    </row>
    <row r="1156" spans="7:9" x14ac:dyDescent="0.25">
      <c r="G1156">
        <v>51060</v>
      </c>
      <c r="H1156" s="6">
        <v>0</v>
      </c>
      <c r="I1156" s="226" t="e">
        <f>VLOOKUP(G1156,'VDs DUELOS'!$D$2:$G$1571,4,0)-H1156</f>
        <v>#N/A</v>
      </c>
    </row>
    <row r="1157" spans="7:9" x14ac:dyDescent="0.25">
      <c r="G1157">
        <v>52007</v>
      </c>
      <c r="H1157" s="6">
        <v>1332.290217142857</v>
      </c>
      <c r="I1157" s="226">
        <f>VLOOKUP(G1157,'VDs DUELOS'!$D$2:$G$1571,4,0)-H1157</f>
        <v>0</v>
      </c>
    </row>
    <row r="1158" spans="7:9" x14ac:dyDescent="0.25">
      <c r="G1158">
        <v>52009</v>
      </c>
      <c r="H1158" s="6">
        <v>3105.9266742857144</v>
      </c>
      <c r="I1158" s="226">
        <f>VLOOKUP(G1158,'VDs DUELOS'!$D$2:$G$1571,4,0)-H1158</f>
        <v>0</v>
      </c>
    </row>
    <row r="1159" spans="7:9" x14ac:dyDescent="0.25">
      <c r="G1159">
        <v>52010</v>
      </c>
      <c r="H1159" s="6">
        <v>1706.7603276190475</v>
      </c>
      <c r="I1159" s="226">
        <f>VLOOKUP(G1159,'VDs DUELOS'!$D$2:$G$1571,4,0)-H1159</f>
        <v>0</v>
      </c>
    </row>
    <row r="1160" spans="7:9" x14ac:dyDescent="0.25">
      <c r="G1160">
        <v>52011</v>
      </c>
      <c r="H1160" s="6">
        <v>3680.7925714285711</v>
      </c>
      <c r="I1160" s="226">
        <f>VLOOKUP(G1160,'VDs DUELOS'!$D$2:$G$1571,4,0)-H1160</f>
        <v>0</v>
      </c>
    </row>
    <row r="1161" spans="7:9" x14ac:dyDescent="0.25">
      <c r="G1161">
        <v>52013</v>
      </c>
      <c r="H1161" s="6">
        <v>1584.747436190476</v>
      </c>
      <c r="I1161" s="226">
        <f>VLOOKUP(G1161,'VDs DUELOS'!$D$2:$G$1571,4,0)-H1161</f>
        <v>0</v>
      </c>
    </row>
    <row r="1162" spans="7:9" x14ac:dyDescent="0.25">
      <c r="G1162">
        <v>52017</v>
      </c>
      <c r="H1162" s="6">
        <v>2211.4088990476189</v>
      </c>
      <c r="I1162" s="226">
        <f>VLOOKUP(G1162,'VDs DUELOS'!$D$2:$G$1571,4,0)-H1162</f>
        <v>0</v>
      </c>
    </row>
    <row r="1163" spans="7:9" x14ac:dyDescent="0.25">
      <c r="G1163">
        <v>52021</v>
      </c>
      <c r="H1163" s="6">
        <v>-78.464807619047633</v>
      </c>
      <c r="I1163" s="226" t="e">
        <f>VLOOKUP(G1163,'VDs DUELOS'!$D$2:$G$1571,4,0)-H1163</f>
        <v>#N/A</v>
      </c>
    </row>
    <row r="1164" spans="7:9" x14ac:dyDescent="0.25">
      <c r="G1164">
        <v>52023</v>
      </c>
      <c r="H1164" s="6">
        <v>0</v>
      </c>
      <c r="I1164" s="226" t="e">
        <f>VLOOKUP(G1164,'VDs DUELOS'!$D$2:$G$1571,4,0)-H1164</f>
        <v>#N/A</v>
      </c>
    </row>
    <row r="1165" spans="7:9" x14ac:dyDescent="0.25">
      <c r="G1165">
        <v>52033</v>
      </c>
      <c r="H1165" s="6">
        <v>2339.5922819047623</v>
      </c>
      <c r="I1165" s="226">
        <f>VLOOKUP(G1165,'VDs DUELOS'!$D$2:$G$1571,4,0)-H1165</f>
        <v>0</v>
      </c>
    </row>
    <row r="1166" spans="7:9" x14ac:dyDescent="0.25">
      <c r="G1166">
        <v>52034</v>
      </c>
      <c r="H1166" s="6">
        <v>1507.6469638095239</v>
      </c>
      <c r="I1166" s="226">
        <f>VLOOKUP(G1166,'VDs DUELOS'!$D$2:$G$1571,4,0)-H1166</f>
        <v>0</v>
      </c>
    </row>
    <row r="1167" spans="7:9" x14ac:dyDescent="0.25">
      <c r="G1167">
        <v>52036</v>
      </c>
      <c r="H1167" s="6">
        <v>1903.7500952380954</v>
      </c>
      <c r="I1167" s="226">
        <f>VLOOKUP(G1167,'VDs DUELOS'!$D$2:$G$1571,4,0)-H1167</f>
        <v>0</v>
      </c>
    </row>
    <row r="1168" spans="7:9" x14ac:dyDescent="0.25">
      <c r="G1168">
        <v>52038</v>
      </c>
      <c r="H1168" s="6">
        <v>2312.4473752380954</v>
      </c>
      <c r="I1168" s="226">
        <f>VLOOKUP(G1168,'VDs DUELOS'!$D$2:$G$1571,4,0)-H1168</f>
        <v>0</v>
      </c>
    </row>
    <row r="1169" spans="7:9" x14ac:dyDescent="0.25">
      <c r="G1169">
        <v>52047</v>
      </c>
      <c r="H1169" s="6">
        <v>1599.159062857143</v>
      </c>
      <c r="I1169" s="226">
        <f>VLOOKUP(G1169,'VDs DUELOS'!$D$2:$G$1571,4,0)-H1169</f>
        <v>0</v>
      </c>
    </row>
    <row r="1170" spans="7:9" x14ac:dyDescent="0.25">
      <c r="G1170">
        <v>52056</v>
      </c>
      <c r="H1170" s="6">
        <v>2574.8194057142859</v>
      </c>
      <c r="I1170" s="226">
        <f>VLOOKUP(G1170,'VDs DUELOS'!$D$2:$G$1571,4,0)-H1170</f>
        <v>0</v>
      </c>
    </row>
    <row r="1171" spans="7:9" x14ac:dyDescent="0.25">
      <c r="G1171">
        <v>52058</v>
      </c>
      <c r="H1171" s="6">
        <v>1219.6446400000002</v>
      </c>
      <c r="I1171" s="226">
        <f>VLOOKUP(G1171,'VDs DUELOS'!$D$2:$G$1571,4,0)-H1171</f>
        <v>0</v>
      </c>
    </row>
    <row r="1172" spans="7:9" x14ac:dyDescent="0.25">
      <c r="G1172">
        <v>52060</v>
      </c>
      <c r="H1172" s="6">
        <v>0</v>
      </c>
      <c r="I1172" s="226" t="e">
        <f>VLOOKUP(G1172,'VDs DUELOS'!$D$2:$G$1571,4,0)-H1172</f>
        <v>#N/A</v>
      </c>
    </row>
    <row r="1173" spans="7:9" x14ac:dyDescent="0.25">
      <c r="G1173">
        <v>52061</v>
      </c>
      <c r="H1173" s="6">
        <v>1447.6330895238098</v>
      </c>
      <c r="I1173" s="226">
        <f>VLOOKUP(G1173,'VDs DUELOS'!$D$2:$G$1571,4,0)-H1173</f>
        <v>0</v>
      </c>
    </row>
    <row r="1174" spans="7:9" x14ac:dyDescent="0.25">
      <c r="G1174">
        <v>52064</v>
      </c>
      <c r="H1174" s="6">
        <v>0</v>
      </c>
      <c r="I1174" s="226">
        <f>VLOOKUP(G1174,'VDs DUELOS'!$D$2:$G$1571,4,0)-H1174</f>
        <v>0</v>
      </c>
    </row>
    <row r="1175" spans="7:9" x14ac:dyDescent="0.25">
      <c r="G1175">
        <v>52072</v>
      </c>
      <c r="H1175" s="6">
        <v>1660.795496</v>
      </c>
      <c r="I1175" s="226">
        <f>VLOOKUP(G1175,'VDs DUELOS'!$D$2:$G$1571,4,0)-H1175</f>
        <v>0</v>
      </c>
    </row>
    <row r="1176" spans="7:9" x14ac:dyDescent="0.25">
      <c r="G1176">
        <v>52078</v>
      </c>
      <c r="H1176" s="6">
        <v>1508.0769010526317</v>
      </c>
      <c r="I1176" s="226">
        <f>VLOOKUP(G1176,'VDs DUELOS'!$D$2:$G$1571,4,0)-H1176</f>
        <v>0</v>
      </c>
    </row>
    <row r="1177" spans="7:9" x14ac:dyDescent="0.25">
      <c r="G1177">
        <v>52079</v>
      </c>
      <c r="H1177" s="6">
        <v>0</v>
      </c>
      <c r="I1177" s="226" t="e">
        <f>VLOOKUP(G1177,'VDs DUELOS'!$D$2:$G$1571,4,0)-H1177</f>
        <v>#N/A</v>
      </c>
    </row>
    <row r="1178" spans="7:9" x14ac:dyDescent="0.25">
      <c r="G1178">
        <v>52087</v>
      </c>
      <c r="H1178" s="6">
        <v>0</v>
      </c>
      <c r="I1178" s="226" t="e">
        <f>VLOOKUP(G1178,'VDs DUELOS'!$D$2:$G$1571,4,0)-H1178</f>
        <v>#N/A</v>
      </c>
    </row>
    <row r="1179" spans="7:9" x14ac:dyDescent="0.25">
      <c r="G1179">
        <v>52091</v>
      </c>
      <c r="H1179" s="6">
        <v>2112.782735238095</v>
      </c>
      <c r="I1179" s="226">
        <f>VLOOKUP(G1179,'VDs DUELOS'!$D$2:$G$1571,4,0)-H1179</f>
        <v>0</v>
      </c>
    </row>
    <row r="1180" spans="7:9" x14ac:dyDescent="0.25">
      <c r="G1180">
        <v>52099</v>
      </c>
      <c r="H1180" s="6">
        <v>2288.3297263157892</v>
      </c>
      <c r="I1180" s="226">
        <f>VLOOKUP(G1180,'VDs DUELOS'!$D$2:$G$1571,4,0)-H1180</f>
        <v>0</v>
      </c>
    </row>
    <row r="1181" spans="7:9" x14ac:dyDescent="0.25">
      <c r="G1181">
        <v>52100</v>
      </c>
      <c r="H1181" s="6">
        <v>1780.3206719999998</v>
      </c>
      <c r="I1181" s="226">
        <f>VLOOKUP(G1181,'VDs DUELOS'!$D$2:$G$1571,4,0)-H1181</f>
        <v>0</v>
      </c>
    </row>
    <row r="1182" spans="7:9" x14ac:dyDescent="0.25">
      <c r="G1182">
        <v>52109</v>
      </c>
      <c r="H1182" s="6">
        <v>1863.2756342857142</v>
      </c>
      <c r="I1182" s="226">
        <f>VLOOKUP(G1182,'VDs DUELOS'!$D$2:$G$1571,4,0)-H1182</f>
        <v>0</v>
      </c>
    </row>
    <row r="1183" spans="7:9" x14ac:dyDescent="0.25">
      <c r="G1183">
        <v>52123</v>
      </c>
      <c r="H1183" s="6">
        <v>1503.4696400000003</v>
      </c>
      <c r="I1183" s="226">
        <f>VLOOKUP(G1183,'VDs DUELOS'!$D$2:$G$1571,4,0)-H1183</f>
        <v>0</v>
      </c>
    </row>
    <row r="1184" spans="7:9" x14ac:dyDescent="0.25">
      <c r="G1184">
        <v>52124</v>
      </c>
      <c r="H1184" s="6">
        <v>1589.682841904762</v>
      </c>
      <c r="I1184" s="226">
        <f>VLOOKUP(G1184,'VDs DUELOS'!$D$2:$G$1571,4,0)-H1184</f>
        <v>0</v>
      </c>
    </row>
    <row r="1185" spans="7:9" x14ac:dyDescent="0.25">
      <c r="G1185">
        <v>52137</v>
      </c>
      <c r="H1185" s="6">
        <v>2739.0301561904762</v>
      </c>
      <c r="I1185" s="226">
        <f>VLOOKUP(G1185,'VDs DUELOS'!$D$2:$G$1571,4,0)-H1185</f>
        <v>0</v>
      </c>
    </row>
    <row r="1186" spans="7:9" x14ac:dyDescent="0.25">
      <c r="G1186">
        <v>52143</v>
      </c>
      <c r="H1186" s="6">
        <v>2660.3276342857143</v>
      </c>
      <c r="I1186" s="226">
        <f>VLOOKUP(G1186,'VDs DUELOS'!$D$2:$G$1571,4,0)-H1186</f>
        <v>0</v>
      </c>
    </row>
    <row r="1187" spans="7:9" x14ac:dyDescent="0.25">
      <c r="G1187">
        <v>52145</v>
      </c>
      <c r="H1187" s="6">
        <v>2882.8968589473679</v>
      </c>
      <c r="I1187" s="226">
        <f>VLOOKUP(G1187,'VDs DUELOS'!$D$2:$G$1571,4,0)-H1187</f>
        <v>0</v>
      </c>
    </row>
    <row r="1188" spans="7:9" x14ac:dyDescent="0.25">
      <c r="G1188">
        <v>52149</v>
      </c>
      <c r="H1188" s="6">
        <v>1003.3419276190476</v>
      </c>
      <c r="I1188" s="226">
        <f>VLOOKUP(G1188,'VDs DUELOS'!$D$2:$G$1571,4,0)-H1188</f>
        <v>0</v>
      </c>
    </row>
    <row r="1189" spans="7:9" x14ac:dyDescent="0.25">
      <c r="G1189">
        <v>52154</v>
      </c>
      <c r="H1189" s="6">
        <v>1616.3079161904761</v>
      </c>
      <c r="I1189" s="226">
        <f>VLOOKUP(G1189,'VDs DUELOS'!$D$2:$G$1571,4,0)-H1189</f>
        <v>0</v>
      </c>
    </row>
    <row r="1190" spans="7:9" x14ac:dyDescent="0.25">
      <c r="G1190">
        <v>52155</v>
      </c>
      <c r="H1190" s="6">
        <v>633.89047619047619</v>
      </c>
      <c r="I1190" s="226">
        <f>VLOOKUP(G1190,'VDs DUELOS'!$D$2:$G$1571,4,0)-H1190</f>
        <v>0</v>
      </c>
    </row>
    <row r="1191" spans="7:9" x14ac:dyDescent="0.25">
      <c r="G1191">
        <v>52159</v>
      </c>
      <c r="H1191" s="6">
        <v>2649.3211961904763</v>
      </c>
      <c r="I1191" s="226">
        <f>VLOOKUP(G1191,'VDs DUELOS'!$D$2:$G$1571,4,0)-H1191</f>
        <v>0</v>
      </c>
    </row>
    <row r="1192" spans="7:9" x14ac:dyDescent="0.25">
      <c r="G1192">
        <v>52164</v>
      </c>
      <c r="H1192" s="6">
        <v>0</v>
      </c>
      <c r="I1192" s="226" t="e">
        <f>VLOOKUP(G1192,'VDs DUELOS'!$D$2:$G$1571,4,0)-H1192</f>
        <v>#N/A</v>
      </c>
    </row>
    <row r="1193" spans="7:9" x14ac:dyDescent="0.25">
      <c r="G1193">
        <v>52178</v>
      </c>
      <c r="H1193" s="6">
        <v>702.54109714285721</v>
      </c>
      <c r="I1193" s="226">
        <f>VLOOKUP(G1193,'VDs DUELOS'!$D$2:$G$1571,4,0)-H1193</f>
        <v>0</v>
      </c>
    </row>
    <row r="1194" spans="7:9" x14ac:dyDescent="0.25">
      <c r="G1194">
        <v>52183</v>
      </c>
      <c r="H1194" s="6">
        <v>2210.7234971428575</v>
      </c>
      <c r="I1194" s="226">
        <f>VLOOKUP(G1194,'VDs DUELOS'!$D$2:$G$1571,4,0)-H1194</f>
        <v>0</v>
      </c>
    </row>
    <row r="1195" spans="7:9" x14ac:dyDescent="0.25">
      <c r="G1195">
        <v>52190</v>
      </c>
      <c r="H1195" s="6">
        <v>1096.1447009523811</v>
      </c>
      <c r="I1195" s="226">
        <f>VLOOKUP(G1195,'VDs DUELOS'!$D$2:$G$1571,4,0)-H1195</f>
        <v>0</v>
      </c>
    </row>
    <row r="1196" spans="7:9" x14ac:dyDescent="0.25">
      <c r="G1196">
        <v>52191</v>
      </c>
      <c r="H1196" s="6">
        <v>1546.5169371428574</v>
      </c>
      <c r="I1196" s="226">
        <f>VLOOKUP(G1196,'VDs DUELOS'!$D$2:$G$1571,4,0)-H1196</f>
        <v>0</v>
      </c>
    </row>
    <row r="1197" spans="7:9" x14ac:dyDescent="0.25">
      <c r="G1197">
        <v>52192</v>
      </c>
      <c r="H1197" s="6">
        <v>2755.3887390476193</v>
      </c>
      <c r="I1197" s="226">
        <f>VLOOKUP(G1197,'VDs DUELOS'!$D$2:$G$1571,4,0)-H1197</f>
        <v>0</v>
      </c>
    </row>
    <row r="1198" spans="7:9" x14ac:dyDescent="0.25">
      <c r="G1198">
        <v>52195</v>
      </c>
      <c r="H1198" s="6">
        <v>0</v>
      </c>
      <c r="I1198" s="226" t="e">
        <f>VLOOKUP(G1198,'VDs DUELOS'!$D$2:$G$1571,4,0)-H1198</f>
        <v>#N/A</v>
      </c>
    </row>
    <row r="1199" spans="7:9" x14ac:dyDescent="0.25">
      <c r="G1199">
        <v>52197</v>
      </c>
      <c r="H1199" s="6">
        <v>1710.0128400000003</v>
      </c>
      <c r="I1199" s="226">
        <f>VLOOKUP(G1199,'VDs DUELOS'!$D$2:$G$1571,4,0)-H1199</f>
        <v>0</v>
      </c>
    </row>
    <row r="1200" spans="7:9" x14ac:dyDescent="0.25">
      <c r="G1200">
        <v>52199</v>
      </c>
      <c r="H1200" s="6">
        <v>945.7951085714285</v>
      </c>
      <c r="I1200" s="226">
        <f>VLOOKUP(G1200,'VDs DUELOS'!$D$2:$G$1571,4,0)-H1200</f>
        <v>0</v>
      </c>
    </row>
    <row r="1201" spans="7:9" x14ac:dyDescent="0.25">
      <c r="G1201">
        <v>52227</v>
      </c>
      <c r="H1201" s="6">
        <v>1737.5520761904763</v>
      </c>
      <c r="I1201" s="226">
        <f>VLOOKUP(G1201,'VDs DUELOS'!$D$2:$G$1571,4,0)-H1201</f>
        <v>0</v>
      </c>
    </row>
    <row r="1202" spans="7:9" x14ac:dyDescent="0.25">
      <c r="G1202">
        <v>52229</v>
      </c>
      <c r="H1202" s="6">
        <v>2266.7457676190475</v>
      </c>
      <c r="I1202" s="226">
        <f>VLOOKUP(G1202,'VDs DUELOS'!$D$2:$G$1571,4,0)-H1202</f>
        <v>0</v>
      </c>
    </row>
    <row r="1203" spans="7:9" x14ac:dyDescent="0.25">
      <c r="G1203">
        <v>52236</v>
      </c>
      <c r="H1203" s="6">
        <v>2482.3468800000005</v>
      </c>
      <c r="I1203" s="226">
        <f>VLOOKUP(G1203,'VDs DUELOS'!$D$2:$G$1571,4,0)-H1203</f>
        <v>0</v>
      </c>
    </row>
    <row r="1204" spans="7:9" x14ac:dyDescent="0.25">
      <c r="G1204">
        <v>52237</v>
      </c>
      <c r="H1204" s="6">
        <v>1781.1740960000004</v>
      </c>
      <c r="I1204" s="226">
        <f>VLOOKUP(G1204,'VDs DUELOS'!$D$2:$G$1571,4,0)-H1204</f>
        <v>0</v>
      </c>
    </row>
    <row r="1205" spans="7:9" x14ac:dyDescent="0.25">
      <c r="G1205">
        <v>52243</v>
      </c>
      <c r="H1205" s="6">
        <v>0</v>
      </c>
      <c r="I1205" s="226" t="e">
        <f>VLOOKUP(G1205,'VDs DUELOS'!$D$2:$G$1571,4,0)-H1205</f>
        <v>#N/A</v>
      </c>
    </row>
    <row r="1206" spans="7:9" x14ac:dyDescent="0.25">
      <c r="G1206">
        <v>52244</v>
      </c>
      <c r="H1206" s="6">
        <v>1773.8083580952382</v>
      </c>
      <c r="I1206" s="226">
        <f>VLOOKUP(G1206,'VDs DUELOS'!$D$2:$G$1571,4,0)-H1206</f>
        <v>0</v>
      </c>
    </row>
    <row r="1207" spans="7:9" x14ac:dyDescent="0.25">
      <c r="G1207">
        <v>52247</v>
      </c>
      <c r="H1207" s="6">
        <v>2489.2424914285716</v>
      </c>
      <c r="I1207" s="226">
        <f>VLOOKUP(G1207,'VDs DUELOS'!$D$2:$G$1571,4,0)-H1207</f>
        <v>0</v>
      </c>
    </row>
    <row r="1208" spans="7:9" x14ac:dyDescent="0.25">
      <c r="G1208">
        <v>52251</v>
      </c>
      <c r="H1208" s="6">
        <v>1353.6668647619049</v>
      </c>
      <c r="I1208" s="226">
        <f>VLOOKUP(G1208,'VDs DUELOS'!$D$2:$G$1571,4,0)-H1208</f>
        <v>0</v>
      </c>
    </row>
    <row r="1209" spans="7:9" x14ac:dyDescent="0.25">
      <c r="G1209">
        <v>52254</v>
      </c>
      <c r="H1209" s="6">
        <v>1744.6712076190479</v>
      </c>
      <c r="I1209" s="226">
        <f>VLOOKUP(G1209,'VDs DUELOS'!$D$2:$G$1571,4,0)-H1209</f>
        <v>0</v>
      </c>
    </row>
    <row r="1210" spans="7:9" x14ac:dyDescent="0.25">
      <c r="G1210">
        <v>52257</v>
      </c>
      <c r="H1210" s="6">
        <v>1523.3391200000003</v>
      </c>
      <c r="I1210" s="226">
        <f>VLOOKUP(G1210,'VDs DUELOS'!$D$2:$G$1571,4,0)-H1210</f>
        <v>0</v>
      </c>
    </row>
    <row r="1211" spans="7:9" x14ac:dyDescent="0.25">
      <c r="G1211">
        <v>52262</v>
      </c>
      <c r="H1211" s="6">
        <v>3273.3402209523811</v>
      </c>
      <c r="I1211" s="226">
        <f>VLOOKUP(G1211,'VDs DUELOS'!$D$2:$G$1571,4,0)-H1211</f>
        <v>0</v>
      </c>
    </row>
    <row r="1212" spans="7:9" x14ac:dyDescent="0.25">
      <c r="G1212">
        <v>52267</v>
      </c>
      <c r="H1212" s="6">
        <v>1661.078344</v>
      </c>
      <c r="I1212" s="226">
        <f>VLOOKUP(G1212,'VDs DUELOS'!$D$2:$G$1571,4,0)-H1212</f>
        <v>0</v>
      </c>
    </row>
    <row r="1213" spans="7:9" x14ac:dyDescent="0.25">
      <c r="G1213">
        <v>52268</v>
      </c>
      <c r="H1213" s="6">
        <v>0</v>
      </c>
      <c r="I1213" s="226" t="e">
        <f>VLOOKUP(G1213,'VDs DUELOS'!$D$2:$G$1571,4,0)-H1213</f>
        <v>#N/A</v>
      </c>
    </row>
    <row r="1214" spans="7:9" x14ac:dyDescent="0.25">
      <c r="G1214">
        <v>52270</v>
      </c>
      <c r="H1214" s="6">
        <v>3648.1949280000003</v>
      </c>
      <c r="I1214" s="226">
        <f>VLOOKUP(G1214,'VDs DUELOS'!$D$2:$G$1571,4,0)-H1214</f>
        <v>0</v>
      </c>
    </row>
    <row r="1215" spans="7:9" x14ac:dyDescent="0.25">
      <c r="G1215">
        <v>52274</v>
      </c>
      <c r="H1215" s="6">
        <v>1173.9303923809525</v>
      </c>
      <c r="I1215" s="226">
        <f>VLOOKUP(G1215,'VDs DUELOS'!$D$2:$G$1571,4,0)-H1215</f>
        <v>0</v>
      </c>
    </row>
    <row r="1216" spans="7:9" x14ac:dyDescent="0.25">
      <c r="G1216">
        <v>52278</v>
      </c>
      <c r="H1216" s="6">
        <v>1086.1063542857144</v>
      </c>
      <c r="I1216" s="226">
        <f>VLOOKUP(G1216,'VDs DUELOS'!$D$2:$G$1571,4,0)-H1216</f>
        <v>0</v>
      </c>
    </row>
    <row r="1217" spans="7:9" x14ac:dyDescent="0.25">
      <c r="G1217">
        <v>52281</v>
      </c>
      <c r="H1217" s="6">
        <v>1717.5648560000002</v>
      </c>
      <c r="I1217" s="226">
        <f>VLOOKUP(G1217,'VDs DUELOS'!$D$2:$G$1571,4,0)-H1217</f>
        <v>0</v>
      </c>
    </row>
    <row r="1218" spans="7:9" x14ac:dyDescent="0.25">
      <c r="G1218">
        <v>52285</v>
      </c>
      <c r="H1218" s="6">
        <v>1641.2221473684212</v>
      </c>
      <c r="I1218" s="226">
        <f>VLOOKUP(G1218,'VDs DUELOS'!$D$2:$G$1571,4,0)-H1218</f>
        <v>0</v>
      </c>
    </row>
    <row r="1219" spans="7:9" x14ac:dyDescent="0.25">
      <c r="G1219">
        <v>52286</v>
      </c>
      <c r="H1219" s="6">
        <v>1714.5325305263157</v>
      </c>
      <c r="I1219" s="226">
        <f>VLOOKUP(G1219,'VDs DUELOS'!$D$2:$G$1571,4,0)-H1219</f>
        <v>0</v>
      </c>
    </row>
    <row r="1220" spans="7:9" x14ac:dyDescent="0.25">
      <c r="G1220">
        <v>52287</v>
      </c>
      <c r="H1220" s="6">
        <v>2098.3973052631582</v>
      </c>
      <c r="I1220" s="226">
        <f>VLOOKUP(G1220,'VDs DUELOS'!$D$2:$G$1571,4,0)-H1220</f>
        <v>0</v>
      </c>
    </row>
    <row r="1221" spans="7:9" x14ac:dyDescent="0.25">
      <c r="G1221">
        <v>52306</v>
      </c>
      <c r="H1221" s="6">
        <v>1106.6149638095239</v>
      </c>
      <c r="I1221" s="226">
        <f>VLOOKUP(G1221,'VDs DUELOS'!$D$2:$G$1571,4,0)-H1221</f>
        <v>0</v>
      </c>
    </row>
    <row r="1222" spans="7:9" x14ac:dyDescent="0.25">
      <c r="G1222">
        <v>52310</v>
      </c>
      <c r="H1222" s="6">
        <v>1456.8663759999999</v>
      </c>
      <c r="I1222" s="226">
        <f>VLOOKUP(G1222,'VDs DUELOS'!$D$2:$G$1571,4,0)-H1222</f>
        <v>0</v>
      </c>
    </row>
    <row r="1223" spans="7:9" x14ac:dyDescent="0.25">
      <c r="G1223">
        <v>52314</v>
      </c>
      <c r="H1223" s="6">
        <v>0</v>
      </c>
      <c r="I1223" s="226" t="e">
        <f>VLOOKUP(G1223,'VDs DUELOS'!$D$2:$G$1571,4,0)-H1223</f>
        <v>#N/A</v>
      </c>
    </row>
    <row r="1224" spans="7:9" x14ac:dyDescent="0.25">
      <c r="G1224">
        <v>52322</v>
      </c>
      <c r="H1224" s="6">
        <v>2204.3168960000003</v>
      </c>
      <c r="I1224" s="226">
        <f>VLOOKUP(G1224,'VDs DUELOS'!$D$2:$G$1571,4,0)-H1224</f>
        <v>0</v>
      </c>
    </row>
    <row r="1225" spans="7:9" x14ac:dyDescent="0.25">
      <c r="G1225">
        <v>52328</v>
      </c>
      <c r="H1225" s="6">
        <v>0</v>
      </c>
      <c r="I1225" s="226" t="e">
        <f>VLOOKUP(G1225,'VDs DUELOS'!$D$2:$G$1571,4,0)-H1225</f>
        <v>#N/A</v>
      </c>
    </row>
    <row r="1226" spans="7:9" x14ac:dyDescent="0.25">
      <c r="G1226">
        <v>52329</v>
      </c>
      <c r="H1226" s="6">
        <v>1417.5035809523808</v>
      </c>
      <c r="I1226" s="226">
        <f>VLOOKUP(G1226,'VDs DUELOS'!$D$2:$G$1571,4,0)-H1226</f>
        <v>0</v>
      </c>
    </row>
    <row r="1227" spans="7:9" x14ac:dyDescent="0.25">
      <c r="G1227">
        <v>52330</v>
      </c>
      <c r="H1227" s="6">
        <v>0</v>
      </c>
      <c r="I1227" s="226" t="e">
        <f>VLOOKUP(G1227,'VDs DUELOS'!$D$2:$G$1571,4,0)-H1227</f>
        <v>#N/A</v>
      </c>
    </row>
    <row r="1228" spans="7:9" x14ac:dyDescent="0.25">
      <c r="G1228">
        <v>52335</v>
      </c>
      <c r="H1228" s="6">
        <v>2234.8306514285719</v>
      </c>
      <c r="I1228" s="226">
        <f>VLOOKUP(G1228,'VDs DUELOS'!$D$2:$G$1571,4,0)-H1228</f>
        <v>0</v>
      </c>
    </row>
    <row r="1229" spans="7:9" x14ac:dyDescent="0.25">
      <c r="G1229">
        <v>52340</v>
      </c>
      <c r="H1229" s="6">
        <v>1275.3601840000001</v>
      </c>
      <c r="I1229" s="226">
        <f>VLOOKUP(G1229,'VDs DUELOS'!$D$2:$G$1571,4,0)-H1229</f>
        <v>0</v>
      </c>
    </row>
    <row r="1230" spans="7:9" x14ac:dyDescent="0.25">
      <c r="G1230">
        <v>52347</v>
      </c>
      <c r="H1230" s="6">
        <v>0</v>
      </c>
      <c r="I1230" s="226" t="e">
        <f>VLOOKUP(G1230,'VDs DUELOS'!$D$2:$G$1571,4,0)-H1230</f>
        <v>#N/A</v>
      </c>
    </row>
    <row r="1231" spans="7:9" x14ac:dyDescent="0.25">
      <c r="G1231">
        <v>52350</v>
      </c>
      <c r="H1231" s="6">
        <v>1409.6615542857144</v>
      </c>
      <c r="I1231" s="226">
        <f>VLOOKUP(G1231,'VDs DUELOS'!$D$2:$G$1571,4,0)-H1231</f>
        <v>0</v>
      </c>
    </row>
    <row r="1232" spans="7:9" x14ac:dyDescent="0.25">
      <c r="G1232">
        <v>52356</v>
      </c>
      <c r="H1232" s="6">
        <v>1309.5612495238095</v>
      </c>
      <c r="I1232" s="226">
        <f>VLOOKUP(G1232,'VDs DUELOS'!$D$2:$G$1571,4,0)-H1232</f>
        <v>0</v>
      </c>
    </row>
    <row r="1233" spans="7:9" x14ac:dyDescent="0.25">
      <c r="G1233">
        <v>52359</v>
      </c>
      <c r="H1233" s="6">
        <v>0</v>
      </c>
      <c r="I1233" s="226" t="e">
        <f>VLOOKUP(G1233,'VDs DUELOS'!$D$2:$G$1571,4,0)-H1233</f>
        <v>#N/A</v>
      </c>
    </row>
    <row r="1234" spans="7:9" x14ac:dyDescent="0.25">
      <c r="G1234">
        <v>52362</v>
      </c>
      <c r="H1234" s="6">
        <v>1761.3394526315788</v>
      </c>
      <c r="I1234" s="226">
        <f>VLOOKUP(G1234,'VDs DUELOS'!$D$2:$G$1571,4,0)-H1234</f>
        <v>0</v>
      </c>
    </row>
    <row r="1235" spans="7:9" x14ac:dyDescent="0.25">
      <c r="G1235">
        <v>52364</v>
      </c>
      <c r="H1235" s="6">
        <v>1194.5342628571429</v>
      </c>
      <c r="I1235" s="226">
        <f>VLOOKUP(G1235,'VDs DUELOS'!$D$2:$G$1571,4,0)-H1235</f>
        <v>0</v>
      </c>
    </row>
    <row r="1236" spans="7:9" x14ac:dyDescent="0.25">
      <c r="G1236">
        <v>52365</v>
      </c>
      <c r="H1236" s="6">
        <v>1083.9795580952382</v>
      </c>
      <c r="I1236" s="226">
        <f>VLOOKUP(G1236,'VDs DUELOS'!$D$2:$G$1571,4,0)-H1236</f>
        <v>0</v>
      </c>
    </row>
    <row r="1237" spans="7:9" x14ac:dyDescent="0.25">
      <c r="G1237">
        <v>52366</v>
      </c>
      <c r="H1237" s="6">
        <v>0</v>
      </c>
      <c r="I1237" s="226">
        <f>VLOOKUP(G1237,'VDs DUELOS'!$D$2:$G$1571,4,0)-H1237</f>
        <v>0</v>
      </c>
    </row>
    <row r="1238" spans="7:9" x14ac:dyDescent="0.25">
      <c r="G1238">
        <v>52368</v>
      </c>
      <c r="H1238" s="6">
        <v>1176.8940114285713</v>
      </c>
      <c r="I1238" s="226">
        <f>VLOOKUP(G1238,'VDs DUELOS'!$D$2:$G$1571,4,0)-H1238</f>
        <v>0</v>
      </c>
    </row>
    <row r="1239" spans="7:9" x14ac:dyDescent="0.25">
      <c r="G1239">
        <v>52369</v>
      </c>
      <c r="H1239" s="6">
        <v>880.7813638095239</v>
      </c>
      <c r="I1239" s="226">
        <f>VLOOKUP(G1239,'VDs DUELOS'!$D$2:$G$1571,4,0)-H1239</f>
        <v>0</v>
      </c>
    </row>
    <row r="1240" spans="7:9" x14ac:dyDescent="0.25">
      <c r="G1240">
        <v>52372</v>
      </c>
      <c r="H1240" s="6">
        <v>0</v>
      </c>
      <c r="I1240" s="226" t="e">
        <f>VLOOKUP(G1240,'VDs DUELOS'!$D$2:$G$1571,4,0)-H1240</f>
        <v>#N/A</v>
      </c>
    </row>
    <row r="1241" spans="7:9" x14ac:dyDescent="0.25">
      <c r="G1241">
        <v>52376</v>
      </c>
      <c r="H1241" s="6">
        <v>1407.3985600000001</v>
      </c>
      <c r="I1241" s="226">
        <f>VLOOKUP(G1241,'VDs DUELOS'!$D$2:$G$1571,4,0)-H1241</f>
        <v>0</v>
      </c>
    </row>
    <row r="1242" spans="7:9" x14ac:dyDescent="0.25">
      <c r="G1242">
        <v>52379</v>
      </c>
      <c r="H1242" s="6">
        <v>1328.9632152380952</v>
      </c>
      <c r="I1242" s="226">
        <f>VLOOKUP(G1242,'VDs DUELOS'!$D$2:$G$1571,4,0)-H1242</f>
        <v>0</v>
      </c>
    </row>
    <row r="1243" spans="7:9" x14ac:dyDescent="0.25">
      <c r="G1243">
        <v>52381</v>
      </c>
      <c r="H1243" s="6">
        <v>1415.5687280000002</v>
      </c>
      <c r="I1243" s="226">
        <f>VLOOKUP(G1243,'VDs DUELOS'!$D$2:$G$1571,4,0)-H1243</f>
        <v>0</v>
      </c>
    </row>
    <row r="1244" spans="7:9" x14ac:dyDescent="0.25">
      <c r="G1244">
        <v>52382</v>
      </c>
      <c r="H1244" s="6">
        <v>1625.0541028571429</v>
      </c>
      <c r="I1244" s="226">
        <f>VLOOKUP(G1244,'VDs DUELOS'!$D$2:$G$1571,4,0)-H1244</f>
        <v>0</v>
      </c>
    </row>
    <row r="1245" spans="7:9" x14ac:dyDescent="0.25">
      <c r="G1245">
        <v>52383</v>
      </c>
      <c r="H1245" s="6">
        <v>1954.595078095238</v>
      </c>
      <c r="I1245" s="226">
        <f>VLOOKUP(G1245,'VDs DUELOS'!$D$2:$G$1571,4,0)-H1245</f>
        <v>0</v>
      </c>
    </row>
    <row r="1246" spans="7:9" x14ac:dyDescent="0.25">
      <c r="G1246">
        <v>52384</v>
      </c>
      <c r="H1246" s="6">
        <v>0</v>
      </c>
      <c r="I1246" s="226" t="e">
        <f>VLOOKUP(G1246,'VDs DUELOS'!$D$2:$G$1571,4,0)-H1246</f>
        <v>#N/A</v>
      </c>
    </row>
    <row r="1247" spans="7:9" x14ac:dyDescent="0.25">
      <c r="G1247">
        <v>52388</v>
      </c>
      <c r="H1247" s="6">
        <v>1258.1599314285713</v>
      </c>
      <c r="I1247" s="226">
        <f>VLOOKUP(G1247,'VDs DUELOS'!$D$2:$G$1571,4,0)-H1247</f>
        <v>0</v>
      </c>
    </row>
    <row r="1248" spans="7:9" x14ac:dyDescent="0.25">
      <c r="G1248">
        <v>52401</v>
      </c>
      <c r="H1248" s="6">
        <v>0</v>
      </c>
      <c r="I1248" s="226" t="e">
        <f>VLOOKUP(G1248,'VDs DUELOS'!$D$2:$G$1571,4,0)-H1248</f>
        <v>#N/A</v>
      </c>
    </row>
    <row r="1249" spans="7:9" x14ac:dyDescent="0.25">
      <c r="G1249">
        <v>52408</v>
      </c>
      <c r="H1249" s="6">
        <v>1398.2073520000001</v>
      </c>
      <c r="I1249" s="226">
        <f>VLOOKUP(G1249,'VDs DUELOS'!$D$2:$G$1571,4,0)-H1249</f>
        <v>0</v>
      </c>
    </row>
    <row r="1250" spans="7:9" x14ac:dyDescent="0.25">
      <c r="G1250">
        <v>52411</v>
      </c>
      <c r="H1250" s="6">
        <v>1715.6485638095237</v>
      </c>
      <c r="I1250" s="226">
        <f>VLOOKUP(G1250,'VDs DUELOS'!$D$2:$G$1571,4,0)-H1250</f>
        <v>0</v>
      </c>
    </row>
    <row r="1251" spans="7:9" x14ac:dyDescent="0.25">
      <c r="G1251">
        <v>52416</v>
      </c>
      <c r="H1251" s="6">
        <v>1461.952518095238</v>
      </c>
      <c r="I1251" s="226">
        <f>VLOOKUP(G1251,'VDs DUELOS'!$D$2:$G$1571,4,0)-H1251</f>
        <v>0</v>
      </c>
    </row>
    <row r="1252" spans="7:9" x14ac:dyDescent="0.25">
      <c r="G1252">
        <v>52417</v>
      </c>
      <c r="H1252" s="6">
        <v>1613.9522044444445</v>
      </c>
      <c r="I1252" s="226">
        <f>VLOOKUP(G1252,'VDs DUELOS'!$D$2:$G$1571,4,0)-H1252</f>
        <v>0</v>
      </c>
    </row>
    <row r="1253" spans="7:9" x14ac:dyDescent="0.25">
      <c r="G1253">
        <v>52418</v>
      </c>
      <c r="H1253" s="6">
        <v>803.88038400000005</v>
      </c>
      <c r="I1253" s="226" t="e">
        <f>VLOOKUP(G1253,'VDs DUELOS'!$D$2:$G$1571,4,0)-H1253</f>
        <v>#N/A</v>
      </c>
    </row>
    <row r="1254" spans="7:9" x14ac:dyDescent="0.25">
      <c r="G1254">
        <v>52419</v>
      </c>
      <c r="H1254" s="6">
        <v>1793.3237104761906</v>
      </c>
      <c r="I1254" s="226">
        <f>VLOOKUP(G1254,'VDs DUELOS'!$D$2:$G$1571,4,0)-H1254</f>
        <v>0</v>
      </c>
    </row>
    <row r="1255" spans="7:9" x14ac:dyDescent="0.25">
      <c r="G1255">
        <v>52422</v>
      </c>
      <c r="H1255" s="6">
        <v>1509.168657777778</v>
      </c>
      <c r="I1255" s="226">
        <f>VLOOKUP(G1255,'VDs DUELOS'!$D$2:$G$1571,4,0)-H1255</f>
        <v>0</v>
      </c>
    </row>
    <row r="1256" spans="7:9" x14ac:dyDescent="0.25">
      <c r="G1256">
        <v>52423</v>
      </c>
      <c r="H1256" s="6">
        <v>2454.850864</v>
      </c>
      <c r="I1256" s="226">
        <f>VLOOKUP(G1256,'VDs DUELOS'!$D$2:$G$1571,4,0)-H1256</f>
        <v>0</v>
      </c>
    </row>
    <row r="1257" spans="7:9" x14ac:dyDescent="0.25">
      <c r="G1257">
        <v>52429</v>
      </c>
      <c r="H1257" s="6">
        <v>0</v>
      </c>
      <c r="I1257" s="226" t="e">
        <f>VLOOKUP(G1257,'VDs DUELOS'!$D$2:$G$1571,4,0)-H1257</f>
        <v>#N/A</v>
      </c>
    </row>
    <row r="1258" spans="7:9" x14ac:dyDescent="0.25">
      <c r="G1258">
        <v>52434</v>
      </c>
      <c r="H1258" s="6">
        <v>0</v>
      </c>
      <c r="I1258" s="226" t="e">
        <f>VLOOKUP(G1258,'VDs DUELOS'!$D$2:$G$1571,4,0)-H1258</f>
        <v>#N/A</v>
      </c>
    </row>
    <row r="1259" spans="7:9" x14ac:dyDescent="0.25">
      <c r="G1259">
        <v>52441</v>
      </c>
      <c r="H1259" s="6">
        <v>0</v>
      </c>
      <c r="I1259" s="226" t="e">
        <f>VLOOKUP(G1259,'VDs DUELOS'!$D$2:$G$1571,4,0)-H1259</f>
        <v>#N/A</v>
      </c>
    </row>
    <row r="1260" spans="7:9" x14ac:dyDescent="0.25">
      <c r="G1260">
        <v>52456</v>
      </c>
      <c r="H1260" s="6">
        <v>1683.1465600000001</v>
      </c>
      <c r="I1260" s="226">
        <f>VLOOKUP(G1260,'VDs DUELOS'!$D$2:$G$1571,4,0)-H1260</f>
        <v>0</v>
      </c>
    </row>
    <row r="1261" spans="7:9" x14ac:dyDescent="0.25">
      <c r="G1261">
        <v>52459</v>
      </c>
      <c r="H1261" s="6">
        <v>2073.9844419047618</v>
      </c>
      <c r="I1261" s="226">
        <f>VLOOKUP(G1261,'VDs DUELOS'!$D$2:$G$1571,4,0)-H1261</f>
        <v>0</v>
      </c>
    </row>
    <row r="1262" spans="7:9" x14ac:dyDescent="0.25">
      <c r="G1262">
        <v>52485</v>
      </c>
      <c r="H1262" s="6">
        <v>1031.1168</v>
      </c>
      <c r="I1262" s="226">
        <f>VLOOKUP(G1262,'VDs DUELOS'!$D$2:$G$1571,4,0)-H1262</f>
        <v>0</v>
      </c>
    </row>
    <row r="1263" spans="7:9" x14ac:dyDescent="0.25">
      <c r="G1263">
        <v>52495</v>
      </c>
      <c r="H1263" s="6">
        <v>2034.1782780952381</v>
      </c>
      <c r="I1263" s="226">
        <f>VLOOKUP(G1263,'VDs DUELOS'!$D$2:$G$1571,4,0)-H1263</f>
        <v>0</v>
      </c>
    </row>
    <row r="1264" spans="7:9" x14ac:dyDescent="0.25">
      <c r="G1264">
        <v>52497</v>
      </c>
      <c r="H1264" s="6">
        <v>825.98348952380957</v>
      </c>
      <c r="I1264" s="226">
        <f>VLOOKUP(G1264,'VDs DUELOS'!$D$2:$G$1571,4,0)-H1264</f>
        <v>0</v>
      </c>
    </row>
    <row r="1265" spans="7:9" x14ac:dyDescent="0.25">
      <c r="G1265">
        <v>52507</v>
      </c>
      <c r="H1265" s="6">
        <v>1845.2019885714287</v>
      </c>
      <c r="I1265" s="226">
        <f>VLOOKUP(G1265,'VDs DUELOS'!$D$2:$G$1571,4,0)-H1265</f>
        <v>0</v>
      </c>
    </row>
    <row r="1266" spans="7:9" x14ac:dyDescent="0.25">
      <c r="G1266">
        <v>52508</v>
      </c>
      <c r="H1266" s="6">
        <v>0</v>
      </c>
      <c r="I1266" s="226" t="e">
        <f>VLOOKUP(G1266,'VDs DUELOS'!$D$2:$G$1571,4,0)-H1266</f>
        <v>#N/A</v>
      </c>
    </row>
    <row r="1267" spans="7:9" x14ac:dyDescent="0.25">
      <c r="G1267">
        <v>52509</v>
      </c>
      <c r="H1267" s="6">
        <v>1172.1912609523811</v>
      </c>
      <c r="I1267" s="226">
        <f>VLOOKUP(G1267,'VDs DUELOS'!$D$2:$G$1571,4,0)-H1267</f>
        <v>0</v>
      </c>
    </row>
    <row r="1268" spans="7:9" x14ac:dyDescent="0.25">
      <c r="G1268">
        <v>52524</v>
      </c>
      <c r="H1268" s="6">
        <v>0</v>
      </c>
      <c r="I1268" s="226" t="e">
        <f>VLOOKUP(G1268,'VDs DUELOS'!$D$2:$G$1571,4,0)-H1268</f>
        <v>#N/A</v>
      </c>
    </row>
    <row r="1269" spans="7:9" x14ac:dyDescent="0.25">
      <c r="G1269">
        <v>52526</v>
      </c>
      <c r="H1269" s="6">
        <v>997.20159238095243</v>
      </c>
      <c r="I1269" s="226">
        <f>VLOOKUP(G1269,'VDs DUELOS'!$D$2:$G$1571,4,0)-H1269</f>
        <v>0</v>
      </c>
    </row>
    <row r="1270" spans="7:9" x14ac:dyDescent="0.25">
      <c r="G1270">
        <v>52531</v>
      </c>
      <c r="H1270" s="6">
        <v>2672.9468114285714</v>
      </c>
      <c r="I1270" s="226">
        <f>VLOOKUP(G1270,'VDs DUELOS'!$D$2:$G$1571,4,0)-H1270</f>
        <v>0</v>
      </c>
    </row>
    <row r="1271" spans="7:9" x14ac:dyDescent="0.25">
      <c r="G1271">
        <v>52532</v>
      </c>
      <c r="H1271" s="6">
        <v>1640.2074285714289</v>
      </c>
      <c r="I1271" s="226">
        <f>VLOOKUP(G1271,'VDs DUELOS'!$D$2:$G$1571,4,0)-H1271</f>
        <v>0</v>
      </c>
    </row>
    <row r="1272" spans="7:9" x14ac:dyDescent="0.25">
      <c r="G1272">
        <v>52534</v>
      </c>
      <c r="H1272" s="6">
        <v>1389.1385600000001</v>
      </c>
      <c r="I1272" s="226">
        <f>VLOOKUP(G1272,'VDs DUELOS'!$D$2:$G$1571,4,0)-H1272</f>
        <v>0</v>
      </c>
    </row>
    <row r="1273" spans="7:9" x14ac:dyDescent="0.25">
      <c r="G1273">
        <v>52539</v>
      </c>
      <c r="H1273" s="6">
        <v>1588.6692495238094</v>
      </c>
      <c r="I1273" s="226">
        <f>VLOOKUP(G1273,'VDs DUELOS'!$D$2:$G$1571,4,0)-H1273</f>
        <v>0</v>
      </c>
    </row>
    <row r="1274" spans="7:9" x14ac:dyDescent="0.25">
      <c r="G1274">
        <v>52542</v>
      </c>
      <c r="H1274" s="6">
        <v>1630.4569347368424</v>
      </c>
      <c r="I1274" s="226">
        <f>VLOOKUP(G1274,'VDs DUELOS'!$D$2:$G$1571,4,0)-H1274</f>
        <v>0</v>
      </c>
    </row>
    <row r="1275" spans="7:9" x14ac:dyDescent="0.25">
      <c r="G1275">
        <v>52543</v>
      </c>
      <c r="H1275" s="6">
        <v>2108.952685714286</v>
      </c>
      <c r="I1275" s="226">
        <f>VLOOKUP(G1275,'VDs DUELOS'!$D$2:$G$1571,4,0)-H1275</f>
        <v>0</v>
      </c>
    </row>
    <row r="1276" spans="7:9" x14ac:dyDescent="0.25">
      <c r="G1276">
        <v>52546</v>
      </c>
      <c r="H1276" s="6">
        <v>0</v>
      </c>
      <c r="I1276" s="226" t="e">
        <f>VLOOKUP(G1276,'VDs DUELOS'!$D$2:$G$1571,4,0)-H1276</f>
        <v>#N/A</v>
      </c>
    </row>
    <row r="1277" spans="7:9" x14ac:dyDescent="0.25">
      <c r="G1277">
        <v>52554</v>
      </c>
      <c r="H1277" s="6">
        <v>1275.1001120000001</v>
      </c>
      <c r="I1277" s="226">
        <f>VLOOKUP(G1277,'VDs DUELOS'!$D$2:$G$1571,4,0)-H1277</f>
        <v>0</v>
      </c>
    </row>
    <row r="1278" spans="7:9" x14ac:dyDescent="0.25">
      <c r="G1278">
        <v>52559</v>
      </c>
      <c r="H1278" s="6">
        <v>800.35554285714284</v>
      </c>
      <c r="I1278" s="226">
        <f>VLOOKUP(G1278,'VDs DUELOS'!$D$2:$G$1571,4,0)-H1278</f>
        <v>0</v>
      </c>
    </row>
    <row r="1279" spans="7:9" x14ac:dyDescent="0.25">
      <c r="G1279">
        <v>52563</v>
      </c>
      <c r="H1279" s="6">
        <v>1178.7851580952381</v>
      </c>
      <c r="I1279" s="226">
        <f>VLOOKUP(G1279,'VDs DUELOS'!$D$2:$G$1571,4,0)-H1279</f>
        <v>0</v>
      </c>
    </row>
    <row r="1280" spans="7:9" x14ac:dyDescent="0.25">
      <c r="G1280">
        <v>52566</v>
      </c>
      <c r="H1280" s="6">
        <v>2242.9593684210531</v>
      </c>
      <c r="I1280" s="226">
        <f>VLOOKUP(G1280,'VDs DUELOS'!$D$2:$G$1571,4,0)-H1280</f>
        <v>0</v>
      </c>
    </row>
    <row r="1281" spans="7:9" x14ac:dyDescent="0.25">
      <c r="G1281">
        <v>52578</v>
      </c>
      <c r="H1281" s="6">
        <v>1155.1704560000001</v>
      </c>
      <c r="I1281" s="226">
        <f>VLOOKUP(G1281,'VDs DUELOS'!$D$2:$G$1571,4,0)-H1281</f>
        <v>0</v>
      </c>
    </row>
    <row r="1282" spans="7:9" x14ac:dyDescent="0.25">
      <c r="G1282">
        <v>52588</v>
      </c>
      <c r="H1282" s="6">
        <v>1147.701683809524</v>
      </c>
      <c r="I1282" s="226">
        <f>VLOOKUP(G1282,'VDs DUELOS'!$D$2:$G$1571,4,0)-H1282</f>
        <v>0</v>
      </c>
    </row>
    <row r="1283" spans="7:9" x14ac:dyDescent="0.25">
      <c r="G1283">
        <v>52589</v>
      </c>
      <c r="H1283" s="6">
        <v>981.97774400000003</v>
      </c>
      <c r="I1283" s="226">
        <f>VLOOKUP(G1283,'VDs DUELOS'!$D$2:$G$1571,4,0)-H1283</f>
        <v>0</v>
      </c>
    </row>
    <row r="1284" spans="7:9" x14ac:dyDescent="0.25">
      <c r="G1284">
        <v>52592</v>
      </c>
      <c r="H1284" s="6">
        <v>1333.5372038095238</v>
      </c>
      <c r="I1284" s="226">
        <f>VLOOKUP(G1284,'VDs DUELOS'!$D$2:$G$1571,4,0)-H1284</f>
        <v>0</v>
      </c>
    </row>
    <row r="1285" spans="7:9" x14ac:dyDescent="0.25">
      <c r="G1285">
        <v>52593</v>
      </c>
      <c r="H1285" s="6">
        <v>1159.477032</v>
      </c>
      <c r="I1285" s="226">
        <f>VLOOKUP(G1285,'VDs DUELOS'!$D$2:$G$1571,4,0)-H1285</f>
        <v>0</v>
      </c>
    </row>
    <row r="1286" spans="7:9" x14ac:dyDescent="0.25">
      <c r="G1286">
        <v>52595</v>
      </c>
      <c r="H1286" s="6">
        <v>4247.6273828571429</v>
      </c>
      <c r="I1286" s="226">
        <f>VLOOKUP(G1286,'VDs DUELOS'!$D$2:$G$1571,4,0)-H1286</f>
        <v>0</v>
      </c>
    </row>
    <row r="1287" spans="7:9" x14ac:dyDescent="0.25">
      <c r="G1287">
        <v>52597</v>
      </c>
      <c r="H1287" s="6">
        <v>1838.1023314285715</v>
      </c>
      <c r="I1287" s="226">
        <f>VLOOKUP(G1287,'VDs DUELOS'!$D$2:$G$1571,4,0)-H1287</f>
        <v>0</v>
      </c>
    </row>
    <row r="1288" spans="7:9" x14ac:dyDescent="0.25">
      <c r="G1288">
        <v>52598</v>
      </c>
      <c r="H1288" s="6">
        <v>1530.9791390476194</v>
      </c>
      <c r="I1288" s="226">
        <f>VLOOKUP(G1288,'VDs DUELOS'!$D$2:$G$1571,4,0)-H1288</f>
        <v>0</v>
      </c>
    </row>
    <row r="1289" spans="7:9" x14ac:dyDescent="0.25">
      <c r="G1289">
        <v>52604</v>
      </c>
      <c r="H1289" s="6">
        <v>1059.2317104761905</v>
      </c>
      <c r="I1289" s="226">
        <f>VLOOKUP(G1289,'VDs DUELOS'!$D$2:$G$1571,4,0)-H1289</f>
        <v>0</v>
      </c>
    </row>
    <row r="1290" spans="7:9" x14ac:dyDescent="0.25">
      <c r="G1290">
        <v>52612</v>
      </c>
      <c r="H1290" s="6">
        <v>1456.5170361904763</v>
      </c>
      <c r="I1290" s="226">
        <f>VLOOKUP(G1290,'VDs DUELOS'!$D$2:$G$1571,4,0)-H1290</f>
        <v>0</v>
      </c>
    </row>
    <row r="1291" spans="7:9" x14ac:dyDescent="0.25">
      <c r="G1291">
        <v>52615</v>
      </c>
      <c r="H1291" s="6">
        <v>1574.6040000000003</v>
      </c>
      <c r="I1291" s="226">
        <f>VLOOKUP(G1291,'VDs DUELOS'!$D$2:$G$1571,4,0)-H1291</f>
        <v>0</v>
      </c>
    </row>
    <row r="1292" spans="7:9" x14ac:dyDescent="0.25">
      <c r="G1292">
        <v>52619</v>
      </c>
      <c r="H1292" s="6">
        <v>0</v>
      </c>
      <c r="I1292" s="226" t="e">
        <f>VLOOKUP(G1292,'VDs DUELOS'!$D$2:$G$1571,4,0)-H1292</f>
        <v>#N/A</v>
      </c>
    </row>
    <row r="1293" spans="7:9" x14ac:dyDescent="0.25">
      <c r="G1293">
        <v>52625</v>
      </c>
      <c r="H1293" s="6">
        <v>1342.3350247619048</v>
      </c>
      <c r="I1293" s="226">
        <f>VLOOKUP(G1293,'VDs DUELOS'!$D$2:$G$1571,4,0)-H1293</f>
        <v>0</v>
      </c>
    </row>
    <row r="1294" spans="7:9" x14ac:dyDescent="0.25">
      <c r="G1294">
        <v>52629</v>
      </c>
      <c r="H1294" s="6">
        <v>1198.0324571428571</v>
      </c>
      <c r="I1294" s="226">
        <f>VLOOKUP(G1294,'VDs DUELOS'!$D$2:$G$1571,4,0)-H1294</f>
        <v>0</v>
      </c>
    </row>
    <row r="1295" spans="7:9" x14ac:dyDescent="0.25">
      <c r="G1295">
        <v>52630</v>
      </c>
      <c r="H1295" s="6">
        <v>1597.9081679999999</v>
      </c>
      <c r="I1295" s="226">
        <f>VLOOKUP(G1295,'VDs DUELOS'!$D$2:$G$1571,4,0)-H1295</f>
        <v>0</v>
      </c>
    </row>
    <row r="1296" spans="7:9" x14ac:dyDescent="0.25">
      <c r="G1296">
        <v>52631</v>
      </c>
      <c r="H1296" s="6">
        <v>1205.4518476190476</v>
      </c>
      <c r="I1296" s="226">
        <f>VLOOKUP(G1296,'VDs DUELOS'!$D$2:$G$1571,4,0)-H1296</f>
        <v>0</v>
      </c>
    </row>
    <row r="1297" spans="7:9" x14ac:dyDescent="0.25">
      <c r="G1297">
        <v>52632</v>
      </c>
      <c r="H1297" s="6">
        <v>1111.6840914285715</v>
      </c>
      <c r="I1297" s="226">
        <f>VLOOKUP(G1297,'VDs DUELOS'!$D$2:$G$1571,4,0)-H1297</f>
        <v>0</v>
      </c>
    </row>
    <row r="1298" spans="7:9" x14ac:dyDescent="0.25">
      <c r="G1298">
        <v>52633</v>
      </c>
      <c r="H1298" s="6">
        <v>975.77114666666682</v>
      </c>
      <c r="I1298" s="226">
        <f>VLOOKUP(G1298,'VDs DUELOS'!$D$2:$G$1571,4,0)-H1298</f>
        <v>0</v>
      </c>
    </row>
    <row r="1299" spans="7:9" x14ac:dyDescent="0.25">
      <c r="G1299">
        <v>52640</v>
      </c>
      <c r="H1299" s="6">
        <v>1570.9395920000002</v>
      </c>
      <c r="I1299" s="226">
        <f>VLOOKUP(G1299,'VDs DUELOS'!$D$2:$G$1571,4,0)-H1299</f>
        <v>0</v>
      </c>
    </row>
    <row r="1300" spans="7:9" x14ac:dyDescent="0.25">
      <c r="G1300">
        <v>52642</v>
      </c>
      <c r="H1300" s="6">
        <v>1737.3304842105263</v>
      </c>
      <c r="I1300" s="226">
        <f>VLOOKUP(G1300,'VDs DUELOS'!$D$2:$G$1571,4,0)-H1300</f>
        <v>0</v>
      </c>
    </row>
    <row r="1301" spans="7:9" x14ac:dyDescent="0.25">
      <c r="G1301">
        <v>52644</v>
      </c>
      <c r="H1301" s="6">
        <v>1018.0845333333335</v>
      </c>
      <c r="I1301" s="226">
        <f>VLOOKUP(G1301,'VDs DUELOS'!$D$2:$G$1571,4,0)-H1301</f>
        <v>0</v>
      </c>
    </row>
    <row r="1302" spans="7:9" x14ac:dyDescent="0.25">
      <c r="G1302">
        <v>52645</v>
      </c>
      <c r="H1302" s="6">
        <v>867.15305142857142</v>
      </c>
      <c r="I1302" s="226">
        <f>VLOOKUP(G1302,'VDs DUELOS'!$D$2:$G$1571,4,0)-H1302</f>
        <v>0</v>
      </c>
    </row>
    <row r="1303" spans="7:9" x14ac:dyDescent="0.25">
      <c r="G1303">
        <v>52653</v>
      </c>
      <c r="H1303" s="6">
        <v>1840.7548952380953</v>
      </c>
      <c r="I1303" s="226">
        <f>VLOOKUP(G1303,'VDs DUELOS'!$D$2:$G$1571,4,0)-H1303</f>
        <v>0</v>
      </c>
    </row>
    <row r="1304" spans="7:9" x14ac:dyDescent="0.25">
      <c r="G1304">
        <v>52656</v>
      </c>
      <c r="H1304" s="6">
        <v>2217.8642319999999</v>
      </c>
      <c r="I1304" s="226">
        <f>VLOOKUP(G1304,'VDs DUELOS'!$D$2:$G$1571,4,0)-H1304</f>
        <v>0</v>
      </c>
    </row>
    <row r="1305" spans="7:9" x14ac:dyDescent="0.25">
      <c r="G1305">
        <v>52657</v>
      </c>
      <c r="H1305" s="6">
        <v>0</v>
      </c>
      <c r="I1305" s="226" t="e">
        <f>VLOOKUP(G1305,'VDs DUELOS'!$D$2:$G$1571,4,0)-H1305</f>
        <v>#N/A</v>
      </c>
    </row>
    <row r="1306" spans="7:9" x14ac:dyDescent="0.25">
      <c r="G1306">
        <v>52659</v>
      </c>
      <c r="H1306" s="6">
        <v>819.59614315789486</v>
      </c>
      <c r="I1306" s="226">
        <f>VLOOKUP(G1306,'VDs DUELOS'!$D$2:$G$1571,4,0)-H1306</f>
        <v>0</v>
      </c>
    </row>
    <row r="1307" spans="7:9" x14ac:dyDescent="0.25">
      <c r="G1307">
        <v>52660</v>
      </c>
      <c r="H1307" s="6">
        <v>1974.0793760000001</v>
      </c>
      <c r="I1307" s="226">
        <f>VLOOKUP(G1307,'VDs DUELOS'!$D$2:$G$1571,4,0)-H1307</f>
        <v>0</v>
      </c>
    </row>
    <row r="1308" spans="7:9" x14ac:dyDescent="0.25">
      <c r="G1308">
        <v>52661</v>
      </c>
      <c r="H1308" s="6">
        <v>1441.6434610526317</v>
      </c>
      <c r="I1308" s="226">
        <f>VLOOKUP(G1308,'VDs DUELOS'!$D$2:$G$1571,4,0)-H1308</f>
        <v>0</v>
      </c>
    </row>
    <row r="1309" spans="7:9" x14ac:dyDescent="0.25">
      <c r="G1309">
        <v>52665</v>
      </c>
      <c r="H1309" s="6">
        <v>1821.7907809523813</v>
      </c>
      <c r="I1309" s="226">
        <f>VLOOKUP(G1309,'VDs DUELOS'!$D$2:$G$1571,4,0)-H1309</f>
        <v>0</v>
      </c>
    </row>
    <row r="1310" spans="7:9" x14ac:dyDescent="0.25">
      <c r="G1310">
        <v>52666</v>
      </c>
      <c r="H1310" s="6">
        <v>1170.7176685714287</v>
      </c>
      <c r="I1310" s="226">
        <f>VLOOKUP(G1310,'VDs DUELOS'!$D$2:$G$1571,4,0)-H1310</f>
        <v>0</v>
      </c>
    </row>
    <row r="1311" spans="7:9" x14ac:dyDescent="0.25">
      <c r="G1311">
        <v>52667</v>
      </c>
      <c r="H1311" s="6">
        <v>2221.9500000000003</v>
      </c>
      <c r="I1311" s="226">
        <f>VLOOKUP(G1311,'VDs DUELOS'!$D$2:$G$1571,4,0)-H1311</f>
        <v>0</v>
      </c>
    </row>
    <row r="1312" spans="7:9" x14ac:dyDescent="0.25">
      <c r="G1312">
        <v>52669</v>
      </c>
      <c r="H1312" s="6">
        <v>1102.0080336842107</v>
      </c>
      <c r="I1312" s="226">
        <f>VLOOKUP(G1312,'VDs DUELOS'!$D$2:$G$1571,4,0)-H1312</f>
        <v>0</v>
      </c>
    </row>
    <row r="1313" spans="7:9" x14ac:dyDescent="0.25">
      <c r="G1313">
        <v>52672</v>
      </c>
      <c r="H1313" s="6">
        <v>-69.655032380952377</v>
      </c>
      <c r="I1313" s="226" t="e">
        <f>VLOOKUP(G1313,'VDs DUELOS'!$D$2:$G$1571,4,0)-H1313</f>
        <v>#N/A</v>
      </c>
    </row>
    <row r="1314" spans="7:9" x14ac:dyDescent="0.25">
      <c r="G1314">
        <v>52674</v>
      </c>
      <c r="H1314" s="6">
        <v>-141.56085333333334</v>
      </c>
      <c r="I1314" s="226" t="e">
        <f>VLOOKUP(G1314,'VDs DUELOS'!$D$2:$G$1571,4,0)-H1314</f>
        <v>#N/A</v>
      </c>
    </row>
    <row r="1315" spans="7:9" x14ac:dyDescent="0.25">
      <c r="G1315">
        <v>52678</v>
      </c>
      <c r="H1315" s="6">
        <v>0</v>
      </c>
      <c r="I1315" s="226" t="e">
        <f>VLOOKUP(G1315,'VDs DUELOS'!$D$2:$G$1571,4,0)-H1315</f>
        <v>#N/A</v>
      </c>
    </row>
    <row r="1316" spans="7:9" x14ac:dyDescent="0.25">
      <c r="G1316">
        <v>52679</v>
      </c>
      <c r="H1316" s="6">
        <v>1845.2199009523811</v>
      </c>
      <c r="I1316" s="226">
        <f>VLOOKUP(G1316,'VDs DUELOS'!$D$2:$G$1571,4,0)-H1316</f>
        <v>0</v>
      </c>
    </row>
    <row r="1317" spans="7:9" x14ac:dyDescent="0.25">
      <c r="G1317">
        <v>52682</v>
      </c>
      <c r="H1317" s="6">
        <v>1586.2983390476193</v>
      </c>
      <c r="I1317" s="226">
        <f>VLOOKUP(G1317,'VDs DUELOS'!$D$2:$G$1571,4,0)-H1317</f>
        <v>0</v>
      </c>
    </row>
    <row r="1318" spans="7:9" x14ac:dyDescent="0.25">
      <c r="G1318">
        <v>52689</v>
      </c>
      <c r="H1318" s="6">
        <v>1599.8208533333336</v>
      </c>
      <c r="I1318" s="226">
        <f>VLOOKUP(G1318,'VDs DUELOS'!$D$2:$G$1571,4,0)-H1318</f>
        <v>0</v>
      </c>
    </row>
    <row r="1319" spans="7:9" x14ac:dyDescent="0.25">
      <c r="G1319">
        <v>52691</v>
      </c>
      <c r="H1319" s="6">
        <v>1819.6209520000002</v>
      </c>
      <c r="I1319" s="226">
        <f>VLOOKUP(G1319,'VDs DUELOS'!$D$2:$G$1571,4,0)-H1319</f>
        <v>0</v>
      </c>
    </row>
    <row r="1320" spans="7:9" x14ac:dyDescent="0.25">
      <c r="G1320">
        <v>52694</v>
      </c>
      <c r="H1320" s="6">
        <v>0</v>
      </c>
      <c r="I1320" s="226" t="e">
        <f>VLOOKUP(G1320,'VDs DUELOS'!$D$2:$G$1571,4,0)-H1320</f>
        <v>#N/A</v>
      </c>
    </row>
    <row r="1321" spans="7:9" x14ac:dyDescent="0.25">
      <c r="G1321">
        <v>52697</v>
      </c>
      <c r="H1321" s="6">
        <v>2154.4293810526319</v>
      </c>
      <c r="I1321" s="226">
        <f>VLOOKUP(G1321,'VDs DUELOS'!$D$2:$G$1571,4,0)-H1321</f>
        <v>0</v>
      </c>
    </row>
    <row r="1322" spans="7:9" x14ac:dyDescent="0.25">
      <c r="G1322">
        <v>52699</v>
      </c>
      <c r="H1322" s="6">
        <v>1433.8545600000002</v>
      </c>
      <c r="I1322" s="226">
        <f>VLOOKUP(G1322,'VDs DUELOS'!$D$2:$G$1571,4,0)-H1322</f>
        <v>0</v>
      </c>
    </row>
    <row r="1323" spans="7:9" x14ac:dyDescent="0.25">
      <c r="G1323">
        <v>52715</v>
      </c>
      <c r="H1323" s="6">
        <v>1060.0549473684212</v>
      </c>
      <c r="I1323" s="226">
        <f>VLOOKUP(G1323,'VDs DUELOS'!$D$2:$G$1571,4,0)-H1323</f>
        <v>0</v>
      </c>
    </row>
    <row r="1324" spans="7:9" x14ac:dyDescent="0.25">
      <c r="G1324">
        <v>52718</v>
      </c>
      <c r="H1324" s="6">
        <v>1835.2814019047619</v>
      </c>
      <c r="I1324" s="226">
        <f>VLOOKUP(G1324,'VDs DUELOS'!$D$2:$G$1571,4,0)-H1324</f>
        <v>0</v>
      </c>
    </row>
    <row r="1325" spans="7:9" x14ac:dyDescent="0.25">
      <c r="G1325">
        <v>52719</v>
      </c>
      <c r="H1325" s="6">
        <v>1354.6484876190477</v>
      </c>
      <c r="I1325" s="226">
        <f>VLOOKUP(G1325,'VDs DUELOS'!$D$2:$G$1571,4,0)-H1325</f>
        <v>0</v>
      </c>
    </row>
    <row r="1326" spans="7:9" x14ac:dyDescent="0.25">
      <c r="G1326">
        <v>52721</v>
      </c>
      <c r="H1326" s="6">
        <v>1180.8354285714286</v>
      </c>
      <c r="I1326" s="226">
        <f>VLOOKUP(G1326,'VDs DUELOS'!$D$2:$G$1571,4,0)-H1326</f>
        <v>0</v>
      </c>
    </row>
    <row r="1327" spans="7:9" x14ac:dyDescent="0.25">
      <c r="G1327">
        <v>52723</v>
      </c>
      <c r="H1327" s="6">
        <v>0</v>
      </c>
      <c r="I1327" s="226" t="e">
        <f>VLOOKUP(G1327,'VDs DUELOS'!$D$2:$G$1571,4,0)-H1327</f>
        <v>#N/A</v>
      </c>
    </row>
    <row r="1328" spans="7:9" x14ac:dyDescent="0.25">
      <c r="G1328">
        <v>52730</v>
      </c>
      <c r="H1328" s="6">
        <v>2009.3171520000001</v>
      </c>
      <c r="I1328" s="226">
        <f>VLOOKUP(G1328,'VDs DUELOS'!$D$2:$G$1571,4,0)-H1328</f>
        <v>0</v>
      </c>
    </row>
    <row r="1329" spans="7:9" x14ac:dyDescent="0.25">
      <c r="G1329">
        <v>52731</v>
      </c>
      <c r="H1329" s="6">
        <v>1190.0522361904764</v>
      </c>
      <c r="I1329" s="226">
        <f>VLOOKUP(G1329,'VDs DUELOS'!$D$2:$G$1571,4,0)-H1329</f>
        <v>0</v>
      </c>
    </row>
    <row r="1330" spans="7:9" x14ac:dyDescent="0.25">
      <c r="G1330">
        <v>52733</v>
      </c>
      <c r="H1330" s="6">
        <v>1657.6316876190476</v>
      </c>
      <c r="I1330" s="226">
        <f>VLOOKUP(G1330,'VDs DUELOS'!$D$2:$G$1571,4,0)-H1330</f>
        <v>0</v>
      </c>
    </row>
    <row r="1331" spans="7:9" x14ac:dyDescent="0.25">
      <c r="G1331">
        <v>52734</v>
      </c>
      <c r="H1331" s="6">
        <v>2705.6494880000005</v>
      </c>
      <c r="I1331" s="226">
        <f>VLOOKUP(G1331,'VDs DUELOS'!$D$2:$G$1571,4,0)-H1331</f>
        <v>0</v>
      </c>
    </row>
    <row r="1332" spans="7:9" x14ac:dyDescent="0.25">
      <c r="G1332">
        <v>52735</v>
      </c>
      <c r="H1332" s="6">
        <v>0</v>
      </c>
      <c r="I1332" s="226" t="e">
        <f>VLOOKUP(G1332,'VDs DUELOS'!$D$2:$G$1571,4,0)-H1332</f>
        <v>#N/A</v>
      </c>
    </row>
    <row r="1333" spans="7:9" x14ac:dyDescent="0.25">
      <c r="G1333">
        <v>52741</v>
      </c>
      <c r="H1333" s="6">
        <v>1438.5476038095239</v>
      </c>
      <c r="I1333" s="226">
        <f>VLOOKUP(G1333,'VDs DUELOS'!$D$2:$G$1571,4,0)-H1333</f>
        <v>0</v>
      </c>
    </row>
    <row r="1334" spans="7:9" x14ac:dyDescent="0.25">
      <c r="G1334">
        <v>52745</v>
      </c>
      <c r="H1334" s="6">
        <v>2641.0550933333338</v>
      </c>
      <c r="I1334" s="226">
        <f>VLOOKUP(G1334,'VDs DUELOS'!$D$2:$G$1571,4,0)-H1334</f>
        <v>0</v>
      </c>
    </row>
    <row r="1335" spans="7:9" x14ac:dyDescent="0.25">
      <c r="G1335">
        <v>52748</v>
      </c>
      <c r="H1335" s="6">
        <v>1986.6526000000003</v>
      </c>
      <c r="I1335" s="226">
        <f>VLOOKUP(G1335,'VDs DUELOS'!$D$2:$G$1571,4,0)-H1335</f>
        <v>0</v>
      </c>
    </row>
    <row r="1336" spans="7:9" x14ac:dyDescent="0.25">
      <c r="G1336">
        <v>52750</v>
      </c>
      <c r="H1336" s="6">
        <v>1557.6633676190477</v>
      </c>
      <c r="I1336" s="226">
        <f>VLOOKUP(G1336,'VDs DUELOS'!$D$2:$G$1571,4,0)-H1336</f>
        <v>0</v>
      </c>
    </row>
    <row r="1337" spans="7:9" x14ac:dyDescent="0.25">
      <c r="G1337">
        <v>52755</v>
      </c>
      <c r="H1337" s="6">
        <v>1333.8323047619049</v>
      </c>
      <c r="I1337" s="226">
        <f>VLOOKUP(G1337,'VDs DUELOS'!$D$2:$G$1571,4,0)-H1337</f>
        <v>0</v>
      </c>
    </row>
    <row r="1338" spans="7:9" x14ac:dyDescent="0.25">
      <c r="G1338">
        <v>52761</v>
      </c>
      <c r="H1338" s="6">
        <v>1957.5098590476191</v>
      </c>
      <c r="I1338" s="226">
        <f>VLOOKUP(G1338,'VDs DUELOS'!$D$2:$G$1571,4,0)-H1338</f>
        <v>0</v>
      </c>
    </row>
    <row r="1339" spans="7:9" x14ac:dyDescent="0.25">
      <c r="G1339">
        <v>52763</v>
      </c>
      <c r="H1339" s="6">
        <v>1276.427238095238</v>
      </c>
      <c r="I1339" s="226">
        <f>VLOOKUP(G1339,'VDs DUELOS'!$D$2:$G$1571,4,0)-H1339</f>
        <v>0</v>
      </c>
    </row>
    <row r="1340" spans="7:9" x14ac:dyDescent="0.25">
      <c r="G1340">
        <v>52768</v>
      </c>
      <c r="H1340" s="6">
        <v>1439.4299352380951</v>
      </c>
      <c r="I1340" s="226">
        <f>VLOOKUP(G1340,'VDs DUELOS'!$D$2:$G$1571,4,0)-H1340</f>
        <v>0</v>
      </c>
    </row>
    <row r="1341" spans="7:9" x14ac:dyDescent="0.25">
      <c r="G1341">
        <v>52772</v>
      </c>
      <c r="H1341" s="6">
        <v>828.73346399999991</v>
      </c>
      <c r="I1341" s="226">
        <f>VLOOKUP(G1341,'VDs DUELOS'!$D$2:$G$1571,4,0)-H1341</f>
        <v>0</v>
      </c>
    </row>
    <row r="1342" spans="7:9" x14ac:dyDescent="0.25">
      <c r="G1342">
        <v>52777</v>
      </c>
      <c r="H1342" s="6">
        <v>0</v>
      </c>
      <c r="I1342" s="226" t="e">
        <f>VLOOKUP(G1342,'VDs DUELOS'!$D$2:$G$1571,4,0)-H1342</f>
        <v>#N/A</v>
      </c>
    </row>
    <row r="1343" spans="7:9" x14ac:dyDescent="0.25">
      <c r="G1343">
        <v>52778</v>
      </c>
      <c r="H1343" s="6">
        <v>1358.3124876190477</v>
      </c>
      <c r="I1343" s="226">
        <f>VLOOKUP(G1343,'VDs DUELOS'!$D$2:$G$1571,4,0)-H1343</f>
        <v>0</v>
      </c>
    </row>
    <row r="1344" spans="7:9" x14ac:dyDescent="0.25">
      <c r="G1344">
        <v>52781</v>
      </c>
      <c r="H1344" s="6">
        <v>1852.5976076190477</v>
      </c>
      <c r="I1344" s="226">
        <f>VLOOKUP(G1344,'VDs DUELOS'!$D$2:$G$1571,4,0)-H1344</f>
        <v>0</v>
      </c>
    </row>
    <row r="1345" spans="7:9" x14ac:dyDescent="0.25">
      <c r="G1345">
        <v>52782</v>
      </c>
      <c r="H1345" s="6">
        <v>1192.289184</v>
      </c>
      <c r="I1345" s="226">
        <f>VLOOKUP(G1345,'VDs DUELOS'!$D$2:$G$1571,4,0)-H1345</f>
        <v>0</v>
      </c>
    </row>
    <row r="1346" spans="7:9" x14ac:dyDescent="0.25">
      <c r="G1346">
        <v>52785</v>
      </c>
      <c r="H1346" s="6">
        <v>1158.4359073684211</v>
      </c>
      <c r="I1346" s="226">
        <f>VLOOKUP(G1346,'VDs DUELOS'!$D$2:$G$1571,4,0)-H1346</f>
        <v>0</v>
      </c>
    </row>
    <row r="1347" spans="7:9" x14ac:dyDescent="0.25">
      <c r="G1347">
        <v>52789</v>
      </c>
      <c r="H1347" s="6">
        <v>0</v>
      </c>
      <c r="I1347" s="226" t="e">
        <f>VLOOKUP(G1347,'VDs DUELOS'!$D$2:$G$1571,4,0)-H1347</f>
        <v>#N/A</v>
      </c>
    </row>
    <row r="1348" spans="7:9" x14ac:dyDescent="0.25">
      <c r="G1348">
        <v>52799</v>
      </c>
      <c r="H1348" s="6">
        <v>0</v>
      </c>
      <c r="I1348" s="226" t="e">
        <f>VLOOKUP(G1348,'VDs DUELOS'!$D$2:$G$1571,4,0)-H1348</f>
        <v>#N/A</v>
      </c>
    </row>
    <row r="1349" spans="7:9" x14ac:dyDescent="0.25">
      <c r="G1349">
        <v>52800</v>
      </c>
      <c r="H1349" s="6">
        <v>1725.8852800000002</v>
      </c>
      <c r="I1349" s="226">
        <f>VLOOKUP(G1349,'VDs DUELOS'!$D$2:$G$1571,4,0)-H1349</f>
        <v>0</v>
      </c>
    </row>
    <row r="1350" spans="7:9" x14ac:dyDescent="0.25">
      <c r="G1350">
        <v>52813</v>
      </c>
      <c r="H1350" s="6">
        <v>0</v>
      </c>
      <c r="I1350" s="226" t="e">
        <f>VLOOKUP(G1350,'VDs DUELOS'!$D$2:$G$1571,4,0)-H1350</f>
        <v>#N/A</v>
      </c>
    </row>
    <row r="1351" spans="7:9" x14ac:dyDescent="0.25">
      <c r="G1351">
        <v>52815</v>
      </c>
      <c r="H1351" s="6">
        <v>0</v>
      </c>
      <c r="I1351" s="226" t="e">
        <f>VLOOKUP(G1351,'VDs DUELOS'!$D$2:$G$1571,4,0)-H1351</f>
        <v>#N/A</v>
      </c>
    </row>
    <row r="1352" spans="7:9" x14ac:dyDescent="0.25">
      <c r="G1352">
        <v>52816</v>
      </c>
      <c r="H1352" s="6">
        <v>1147.0542568421054</v>
      </c>
      <c r="I1352" s="226">
        <f>VLOOKUP(G1352,'VDs DUELOS'!$D$2:$G$1571,4,0)-H1352</f>
        <v>0</v>
      </c>
    </row>
    <row r="1353" spans="7:9" x14ac:dyDescent="0.25">
      <c r="G1353">
        <v>52824</v>
      </c>
      <c r="H1353" s="6">
        <v>1592.4016080000001</v>
      </c>
      <c r="I1353" s="226">
        <f>VLOOKUP(G1353,'VDs DUELOS'!$D$2:$G$1571,4,0)-H1353</f>
        <v>0</v>
      </c>
    </row>
    <row r="1354" spans="7:9" x14ac:dyDescent="0.25">
      <c r="G1354">
        <v>52833</v>
      </c>
      <c r="H1354" s="6">
        <v>860.42317714285718</v>
      </c>
      <c r="I1354" s="226">
        <f>VLOOKUP(G1354,'VDs DUELOS'!$D$2:$G$1571,4,0)-H1354</f>
        <v>0</v>
      </c>
    </row>
    <row r="1355" spans="7:9" x14ac:dyDescent="0.25">
      <c r="G1355">
        <v>52836</v>
      </c>
      <c r="H1355" s="6">
        <v>1376.3687073684212</v>
      </c>
      <c r="I1355" s="226">
        <f>VLOOKUP(G1355,'VDs DUELOS'!$D$2:$G$1571,4,0)-H1355</f>
        <v>0</v>
      </c>
    </row>
    <row r="1356" spans="7:9" x14ac:dyDescent="0.25">
      <c r="G1356">
        <v>52839</v>
      </c>
      <c r="H1356" s="6">
        <v>946.29046857142862</v>
      </c>
      <c r="I1356" s="226">
        <f>VLOOKUP(G1356,'VDs DUELOS'!$D$2:$G$1571,4,0)-H1356</f>
        <v>0</v>
      </c>
    </row>
    <row r="1357" spans="7:9" x14ac:dyDescent="0.25">
      <c r="G1357">
        <v>52845</v>
      </c>
      <c r="H1357" s="6">
        <v>0</v>
      </c>
      <c r="I1357" s="226" t="e">
        <f>VLOOKUP(G1357,'VDs DUELOS'!$D$2:$G$1571,4,0)-H1357</f>
        <v>#N/A</v>
      </c>
    </row>
    <row r="1358" spans="7:9" x14ac:dyDescent="0.25">
      <c r="G1358">
        <v>52852</v>
      </c>
      <c r="H1358" s="6">
        <v>1611.5158247619047</v>
      </c>
      <c r="I1358" s="226">
        <f>VLOOKUP(G1358,'VDs DUELOS'!$D$2:$G$1571,4,0)-H1358</f>
        <v>0</v>
      </c>
    </row>
    <row r="1359" spans="7:9" x14ac:dyDescent="0.25">
      <c r="G1359">
        <v>52859</v>
      </c>
      <c r="H1359" s="6">
        <v>1601.8782800000001</v>
      </c>
      <c r="I1359" s="226">
        <f>VLOOKUP(G1359,'VDs DUELOS'!$D$2:$G$1571,4,0)-H1359</f>
        <v>0</v>
      </c>
    </row>
    <row r="1360" spans="7:9" x14ac:dyDescent="0.25">
      <c r="G1360">
        <v>52863</v>
      </c>
      <c r="H1360" s="6">
        <v>0</v>
      </c>
      <c r="I1360" s="226" t="e">
        <f>VLOOKUP(G1360,'VDs DUELOS'!$D$2:$G$1571,4,0)-H1360</f>
        <v>#N/A</v>
      </c>
    </row>
    <row r="1361" spans="7:9" x14ac:dyDescent="0.25">
      <c r="G1361">
        <v>52868</v>
      </c>
      <c r="H1361" s="6">
        <v>2071.5798323809527</v>
      </c>
      <c r="I1361" s="226">
        <f>VLOOKUP(G1361,'VDs DUELOS'!$D$2:$G$1571,4,0)-H1361</f>
        <v>0</v>
      </c>
    </row>
    <row r="1362" spans="7:9" x14ac:dyDescent="0.25">
      <c r="G1362">
        <v>52872</v>
      </c>
      <c r="H1362" s="6">
        <v>1811.3154133333335</v>
      </c>
      <c r="I1362" s="226">
        <f>VLOOKUP(G1362,'VDs DUELOS'!$D$2:$G$1571,4,0)-H1362</f>
        <v>0</v>
      </c>
    </row>
    <row r="1363" spans="7:9" x14ac:dyDescent="0.25">
      <c r="G1363">
        <v>52876</v>
      </c>
      <c r="H1363" s="6">
        <v>2400.5095120000001</v>
      </c>
      <c r="I1363" s="226" t="e">
        <f>VLOOKUP(G1363,'VDs DUELOS'!$D$2:$G$1571,4,0)-H1363</f>
        <v>#N/A</v>
      </c>
    </row>
    <row r="1364" spans="7:9" x14ac:dyDescent="0.25">
      <c r="G1364">
        <v>52877</v>
      </c>
      <c r="H1364" s="6">
        <v>910.20513523809541</v>
      </c>
      <c r="I1364" s="226">
        <f>VLOOKUP(G1364,'VDs DUELOS'!$D$2:$G$1571,4,0)-H1364</f>
        <v>0</v>
      </c>
    </row>
    <row r="1365" spans="7:9" x14ac:dyDescent="0.25">
      <c r="G1365">
        <v>52878</v>
      </c>
      <c r="H1365" s="6">
        <v>0</v>
      </c>
      <c r="I1365" s="226" t="e">
        <f>VLOOKUP(G1365,'VDs DUELOS'!$D$2:$G$1571,4,0)-H1365</f>
        <v>#N/A</v>
      </c>
    </row>
    <row r="1366" spans="7:9" x14ac:dyDescent="0.25">
      <c r="G1366">
        <v>52889</v>
      </c>
      <c r="H1366" s="6">
        <v>1386.9100495238097</v>
      </c>
      <c r="I1366" s="226">
        <f>VLOOKUP(G1366,'VDs DUELOS'!$D$2:$G$1571,4,0)-H1366</f>
        <v>0</v>
      </c>
    </row>
    <row r="1367" spans="7:9" x14ac:dyDescent="0.25">
      <c r="G1367">
        <v>52896</v>
      </c>
      <c r="H1367" s="6">
        <v>1262.0450590476194</v>
      </c>
      <c r="I1367" s="226">
        <f>VLOOKUP(G1367,'VDs DUELOS'!$D$2:$G$1571,4,0)-H1367</f>
        <v>0</v>
      </c>
    </row>
    <row r="1368" spans="7:9" x14ac:dyDescent="0.25">
      <c r="G1368">
        <v>52898</v>
      </c>
      <c r="H1368" s="6">
        <v>0</v>
      </c>
      <c r="I1368" s="226">
        <f>VLOOKUP(G1368,'VDs DUELOS'!$D$2:$G$1571,4,0)-H1368</f>
        <v>0</v>
      </c>
    </row>
    <row r="1369" spans="7:9" x14ac:dyDescent="0.25">
      <c r="G1369">
        <v>52899</v>
      </c>
      <c r="H1369" s="6">
        <v>1365.2156266666668</v>
      </c>
      <c r="I1369" s="226">
        <f>VLOOKUP(G1369,'VDs DUELOS'!$D$2:$G$1571,4,0)-H1369</f>
        <v>0</v>
      </c>
    </row>
    <row r="1370" spans="7:9" x14ac:dyDescent="0.25">
      <c r="G1370">
        <v>52901</v>
      </c>
      <c r="H1370" s="6">
        <v>1956.0328380952383</v>
      </c>
      <c r="I1370" s="226">
        <f>VLOOKUP(G1370,'VDs DUELOS'!$D$2:$G$1571,4,0)-H1370</f>
        <v>0</v>
      </c>
    </row>
    <row r="1371" spans="7:9" x14ac:dyDescent="0.25">
      <c r="G1371">
        <v>52907</v>
      </c>
      <c r="H1371" s="6">
        <v>0</v>
      </c>
      <c r="I1371" s="226" t="e">
        <f>VLOOKUP(G1371,'VDs DUELOS'!$D$2:$G$1571,4,0)-H1371</f>
        <v>#N/A</v>
      </c>
    </row>
    <row r="1372" spans="7:9" x14ac:dyDescent="0.25">
      <c r="G1372">
        <v>52908</v>
      </c>
      <c r="H1372" s="6">
        <v>1166.2463679999998</v>
      </c>
      <c r="I1372" s="226">
        <f>VLOOKUP(G1372,'VDs DUELOS'!$D$2:$G$1571,4,0)-H1372</f>
        <v>0</v>
      </c>
    </row>
    <row r="1373" spans="7:9" x14ac:dyDescent="0.25">
      <c r="G1373">
        <v>52909</v>
      </c>
      <c r="H1373" s="6">
        <v>1691.6709257142859</v>
      </c>
      <c r="I1373" s="226">
        <f>VLOOKUP(G1373,'VDs DUELOS'!$D$2:$G$1571,4,0)-H1373</f>
        <v>0</v>
      </c>
    </row>
    <row r="1374" spans="7:9" x14ac:dyDescent="0.25">
      <c r="G1374">
        <v>52913</v>
      </c>
      <c r="H1374" s="6">
        <v>0</v>
      </c>
      <c r="I1374" s="226" t="e">
        <f>VLOOKUP(G1374,'VDs DUELOS'!$D$2:$G$1571,4,0)-H1374</f>
        <v>#N/A</v>
      </c>
    </row>
    <row r="1375" spans="7:9" x14ac:dyDescent="0.25">
      <c r="G1375">
        <v>52914</v>
      </c>
      <c r="H1375" s="6">
        <v>1656.221888</v>
      </c>
      <c r="I1375" s="226">
        <f>VLOOKUP(G1375,'VDs DUELOS'!$D$2:$G$1571,4,0)-H1375</f>
        <v>0</v>
      </c>
    </row>
    <row r="1376" spans="7:9" x14ac:dyDescent="0.25">
      <c r="G1376">
        <v>52920</v>
      </c>
      <c r="H1376" s="6">
        <v>795.57250526315795</v>
      </c>
      <c r="I1376" s="226">
        <f>VLOOKUP(G1376,'VDs DUELOS'!$D$2:$G$1571,4,0)-H1376</f>
        <v>0</v>
      </c>
    </row>
    <row r="1377" spans="7:9" x14ac:dyDescent="0.25">
      <c r="G1377">
        <v>52921</v>
      </c>
      <c r="H1377" s="6">
        <v>1610.1972419047622</v>
      </c>
      <c r="I1377" s="226">
        <f>VLOOKUP(G1377,'VDs DUELOS'!$D$2:$G$1571,4,0)-H1377</f>
        <v>0</v>
      </c>
    </row>
    <row r="1378" spans="7:9" x14ac:dyDescent="0.25">
      <c r="G1378">
        <v>52929</v>
      </c>
      <c r="H1378" s="6">
        <v>1300.6724400000003</v>
      </c>
      <c r="I1378" s="226">
        <f>VLOOKUP(G1378,'VDs DUELOS'!$D$2:$G$1571,4,0)-H1378</f>
        <v>0</v>
      </c>
    </row>
    <row r="1379" spans="7:9" x14ac:dyDescent="0.25">
      <c r="G1379">
        <v>52933</v>
      </c>
      <c r="H1379" s="6">
        <v>1335.3061180952382</v>
      </c>
      <c r="I1379" s="226">
        <f>VLOOKUP(G1379,'VDs DUELOS'!$D$2:$G$1571,4,0)-H1379</f>
        <v>0</v>
      </c>
    </row>
    <row r="1380" spans="7:9" x14ac:dyDescent="0.25">
      <c r="G1380">
        <v>52935</v>
      </c>
      <c r="H1380" s="6">
        <v>0</v>
      </c>
      <c r="I1380" s="226" t="e">
        <f>VLOOKUP(G1380,'VDs DUELOS'!$D$2:$G$1571,4,0)-H1380</f>
        <v>#N/A</v>
      </c>
    </row>
    <row r="1381" spans="7:9" x14ac:dyDescent="0.25">
      <c r="G1381">
        <v>52936</v>
      </c>
      <c r="H1381" s="6">
        <v>1032.6680000000001</v>
      </c>
      <c r="I1381" s="226">
        <f>VLOOKUP(G1381,'VDs DUELOS'!$D$2:$G$1571,4,0)-H1381</f>
        <v>0</v>
      </c>
    </row>
    <row r="1382" spans="7:9" x14ac:dyDescent="0.25">
      <c r="G1382">
        <v>52938</v>
      </c>
      <c r="H1382" s="6">
        <v>1857.9920400000001</v>
      </c>
      <c r="I1382" s="226">
        <f>VLOOKUP(G1382,'VDs DUELOS'!$D$2:$G$1571,4,0)-H1382</f>
        <v>0</v>
      </c>
    </row>
    <row r="1383" spans="7:9" x14ac:dyDescent="0.25">
      <c r="G1383">
        <v>52940</v>
      </c>
      <c r="H1383" s="6">
        <v>1280.8323504761904</v>
      </c>
      <c r="I1383" s="226">
        <f>VLOOKUP(G1383,'VDs DUELOS'!$D$2:$G$1571,4,0)-H1383</f>
        <v>0</v>
      </c>
    </row>
    <row r="1384" spans="7:9" x14ac:dyDescent="0.25">
      <c r="G1384">
        <v>52941</v>
      </c>
      <c r="H1384" s="6">
        <v>1659.3213389473688</v>
      </c>
      <c r="I1384" s="226">
        <f>VLOOKUP(G1384,'VDs DUELOS'!$D$2:$G$1571,4,0)-H1384</f>
        <v>0</v>
      </c>
    </row>
    <row r="1385" spans="7:9" x14ac:dyDescent="0.25">
      <c r="G1385">
        <v>52942</v>
      </c>
      <c r="H1385" s="6">
        <v>2341.5814628571429</v>
      </c>
      <c r="I1385" s="226">
        <f>VLOOKUP(G1385,'VDs DUELOS'!$D$2:$G$1571,4,0)-H1385</f>
        <v>0</v>
      </c>
    </row>
    <row r="1386" spans="7:9" x14ac:dyDescent="0.25">
      <c r="G1386">
        <v>52948</v>
      </c>
      <c r="H1386" s="6">
        <v>1028.0802514285713</v>
      </c>
      <c r="I1386" s="226">
        <f>VLOOKUP(G1386,'VDs DUELOS'!$D$2:$G$1571,4,0)-H1386</f>
        <v>0</v>
      </c>
    </row>
    <row r="1387" spans="7:9" x14ac:dyDescent="0.25">
      <c r="G1387">
        <v>52950</v>
      </c>
      <c r="H1387" s="6">
        <v>1098.5259105882353</v>
      </c>
      <c r="I1387" s="226">
        <f>VLOOKUP(G1387,'VDs DUELOS'!$D$2:$G$1571,4,0)-H1387</f>
        <v>0</v>
      </c>
    </row>
    <row r="1388" spans="7:9" x14ac:dyDescent="0.25">
      <c r="G1388">
        <v>52959</v>
      </c>
      <c r="H1388" s="6">
        <v>0</v>
      </c>
      <c r="I1388" s="226">
        <f>VLOOKUP(G1388,'VDs DUELOS'!$D$2:$G$1571,4,0)-H1388</f>
        <v>0</v>
      </c>
    </row>
    <row r="1389" spans="7:9" x14ac:dyDescent="0.25">
      <c r="G1389">
        <v>52960</v>
      </c>
      <c r="H1389" s="6">
        <v>1351.35628</v>
      </c>
      <c r="I1389" s="226">
        <f>VLOOKUP(G1389,'VDs DUELOS'!$D$2:$G$1571,4,0)-H1389</f>
        <v>0</v>
      </c>
    </row>
    <row r="1390" spans="7:9" x14ac:dyDescent="0.25">
      <c r="G1390">
        <v>52970</v>
      </c>
      <c r="H1390" s="6">
        <v>1455.0197333333333</v>
      </c>
      <c r="I1390" s="226">
        <f>VLOOKUP(G1390,'VDs DUELOS'!$D$2:$G$1571,4,0)-H1390</f>
        <v>0</v>
      </c>
    </row>
    <row r="1391" spans="7:9" x14ac:dyDescent="0.25">
      <c r="G1391">
        <v>52985</v>
      </c>
      <c r="H1391" s="6">
        <v>1611.6717520000002</v>
      </c>
      <c r="I1391" s="226">
        <f>VLOOKUP(G1391,'VDs DUELOS'!$D$2:$G$1571,4,0)-H1391</f>
        <v>0</v>
      </c>
    </row>
    <row r="1392" spans="7:9" x14ac:dyDescent="0.25">
      <c r="G1392">
        <v>52986</v>
      </c>
      <c r="H1392" s="6">
        <v>1814.5581599999998</v>
      </c>
      <c r="I1392" s="226">
        <f>VLOOKUP(G1392,'VDs DUELOS'!$D$2:$G$1571,4,0)-H1392</f>
        <v>0</v>
      </c>
    </row>
    <row r="1393" spans="7:9" x14ac:dyDescent="0.25">
      <c r="G1393">
        <v>52990</v>
      </c>
      <c r="H1393" s="6">
        <v>1273.7864079999999</v>
      </c>
      <c r="I1393" s="226" t="e">
        <f>VLOOKUP(G1393,'VDs DUELOS'!$D$2:$G$1571,4,0)-H1393</f>
        <v>#N/A</v>
      </c>
    </row>
    <row r="1394" spans="7:9" x14ac:dyDescent="0.25">
      <c r="G1394">
        <v>52991</v>
      </c>
      <c r="H1394" s="6">
        <v>1791.755299047619</v>
      </c>
      <c r="I1394" s="226">
        <f>VLOOKUP(G1394,'VDs DUELOS'!$D$2:$G$1571,4,0)-H1394</f>
        <v>0</v>
      </c>
    </row>
    <row r="1395" spans="7:9" x14ac:dyDescent="0.25">
      <c r="G1395">
        <v>53002</v>
      </c>
      <c r="H1395" s="6">
        <v>3187.3861333333334</v>
      </c>
      <c r="I1395" s="226">
        <f>VLOOKUP(G1395,'VDs DUELOS'!$D$2:$G$1571,4,0)-H1395</f>
        <v>0</v>
      </c>
    </row>
    <row r="1396" spans="7:9" x14ac:dyDescent="0.25">
      <c r="G1396">
        <v>53011</v>
      </c>
      <c r="H1396" s="6">
        <v>3161.1772342857148</v>
      </c>
      <c r="I1396" s="226">
        <f>VLOOKUP(G1396,'VDs DUELOS'!$D$2:$G$1571,4,0)-H1396</f>
        <v>0</v>
      </c>
    </row>
    <row r="1397" spans="7:9" x14ac:dyDescent="0.25">
      <c r="G1397">
        <v>53013</v>
      </c>
      <c r="H1397" s="6">
        <v>0</v>
      </c>
      <c r="I1397" s="226">
        <f>VLOOKUP(G1397,'VDs DUELOS'!$D$2:$G$1571,4,0)-H1397</f>
        <v>0</v>
      </c>
    </row>
    <row r="1398" spans="7:9" x14ac:dyDescent="0.25">
      <c r="G1398">
        <v>53014</v>
      </c>
      <c r="H1398" s="6">
        <v>1728.2347123809527</v>
      </c>
      <c r="I1398" s="226">
        <f>VLOOKUP(G1398,'VDs DUELOS'!$D$2:$G$1571,4,0)-H1398</f>
        <v>0</v>
      </c>
    </row>
    <row r="1399" spans="7:9" x14ac:dyDescent="0.25">
      <c r="G1399">
        <v>53018</v>
      </c>
      <c r="H1399" s="6">
        <v>0</v>
      </c>
      <c r="I1399" s="226">
        <f>VLOOKUP(G1399,'VDs DUELOS'!$D$2:$G$1571,4,0)-H1399</f>
        <v>0</v>
      </c>
    </row>
    <row r="1400" spans="7:9" x14ac:dyDescent="0.25">
      <c r="G1400">
        <v>53020</v>
      </c>
      <c r="H1400" s="6">
        <v>2510.7204647619055</v>
      </c>
      <c r="I1400" s="226">
        <f>VLOOKUP(G1400,'VDs DUELOS'!$D$2:$G$1571,4,0)-H1400</f>
        <v>0</v>
      </c>
    </row>
    <row r="1401" spans="7:9" x14ac:dyDescent="0.25">
      <c r="G1401">
        <v>53023</v>
      </c>
      <c r="H1401" s="6">
        <v>1413.5909257142857</v>
      </c>
      <c r="I1401" s="226">
        <f>VLOOKUP(G1401,'VDs DUELOS'!$D$2:$G$1571,4,0)-H1401</f>
        <v>0</v>
      </c>
    </row>
    <row r="1402" spans="7:9" x14ac:dyDescent="0.25">
      <c r="G1402">
        <v>53026</v>
      </c>
      <c r="H1402" s="6">
        <v>0</v>
      </c>
      <c r="I1402" s="226" t="e">
        <f>VLOOKUP(G1402,'VDs DUELOS'!$D$2:$G$1571,4,0)-H1402</f>
        <v>#N/A</v>
      </c>
    </row>
    <row r="1403" spans="7:9" x14ac:dyDescent="0.25">
      <c r="G1403">
        <v>53028</v>
      </c>
      <c r="H1403" s="6">
        <v>1270.4465752380954</v>
      </c>
      <c r="I1403" s="226">
        <f>VLOOKUP(G1403,'VDs DUELOS'!$D$2:$G$1571,4,0)-H1403</f>
        <v>0</v>
      </c>
    </row>
    <row r="1404" spans="7:9" x14ac:dyDescent="0.25">
      <c r="G1404">
        <v>53040</v>
      </c>
      <c r="H1404" s="6">
        <v>573.22076952380962</v>
      </c>
      <c r="I1404" s="226">
        <f>VLOOKUP(G1404,'VDs DUELOS'!$D$2:$G$1571,4,0)-H1404</f>
        <v>0</v>
      </c>
    </row>
    <row r="1405" spans="7:9" x14ac:dyDescent="0.25">
      <c r="G1405">
        <v>53041</v>
      </c>
      <c r="H1405" s="6">
        <v>1316.1930666666667</v>
      </c>
      <c r="I1405" s="226">
        <f>VLOOKUP(G1405,'VDs DUELOS'!$D$2:$G$1571,4,0)-H1405</f>
        <v>0</v>
      </c>
    </row>
    <row r="1406" spans="7:9" x14ac:dyDescent="0.25">
      <c r="G1406">
        <v>53042</v>
      </c>
      <c r="H1406" s="6">
        <v>1034.9036571428574</v>
      </c>
      <c r="I1406" s="226">
        <f>VLOOKUP(G1406,'VDs DUELOS'!$D$2:$G$1571,4,0)-H1406</f>
        <v>0</v>
      </c>
    </row>
    <row r="1407" spans="7:9" x14ac:dyDescent="0.25">
      <c r="G1407">
        <v>53047</v>
      </c>
      <c r="H1407" s="6">
        <v>972.02139428571434</v>
      </c>
      <c r="I1407" s="226">
        <f>VLOOKUP(G1407,'VDs DUELOS'!$D$2:$G$1571,4,0)-H1407</f>
        <v>0</v>
      </c>
    </row>
    <row r="1408" spans="7:9" x14ac:dyDescent="0.25">
      <c r="G1408">
        <v>53048</v>
      </c>
      <c r="H1408" s="6">
        <v>1347.6471314285718</v>
      </c>
      <c r="I1408" s="226">
        <f>VLOOKUP(G1408,'VDs DUELOS'!$D$2:$G$1571,4,0)-H1408</f>
        <v>0</v>
      </c>
    </row>
    <row r="1409" spans="7:9" x14ac:dyDescent="0.25">
      <c r="G1409">
        <v>53049</v>
      </c>
      <c r="H1409" s="6">
        <v>0</v>
      </c>
      <c r="I1409" s="226" t="e">
        <f>VLOOKUP(G1409,'VDs DUELOS'!$D$2:$G$1571,4,0)-H1409</f>
        <v>#N/A</v>
      </c>
    </row>
    <row r="1410" spans="7:9" x14ac:dyDescent="0.25">
      <c r="G1410">
        <v>53050</v>
      </c>
      <c r="H1410" s="6">
        <v>0</v>
      </c>
      <c r="I1410" s="226" t="e">
        <f>VLOOKUP(G1410,'VDs DUELOS'!$D$2:$G$1571,4,0)-H1410</f>
        <v>#N/A</v>
      </c>
    </row>
    <row r="1411" spans="7:9" x14ac:dyDescent="0.25">
      <c r="G1411">
        <v>53053</v>
      </c>
      <c r="H1411" s="6">
        <v>2622.0424609523811</v>
      </c>
      <c r="I1411" s="226">
        <f>VLOOKUP(G1411,'VDs DUELOS'!$D$2:$G$1571,4,0)-H1411</f>
        <v>0</v>
      </c>
    </row>
    <row r="1412" spans="7:9" x14ac:dyDescent="0.25">
      <c r="G1412">
        <v>53059</v>
      </c>
      <c r="H1412" s="6">
        <v>1340.0010590476193</v>
      </c>
      <c r="I1412" s="226">
        <f>VLOOKUP(G1412,'VDs DUELOS'!$D$2:$G$1571,4,0)-H1412</f>
        <v>0</v>
      </c>
    </row>
    <row r="1413" spans="7:9" x14ac:dyDescent="0.25">
      <c r="G1413">
        <v>53061</v>
      </c>
      <c r="H1413" s="6">
        <v>0</v>
      </c>
      <c r="I1413" s="226" t="e">
        <f>VLOOKUP(G1413,'VDs DUELOS'!$D$2:$G$1571,4,0)-H1413</f>
        <v>#N/A</v>
      </c>
    </row>
    <row r="1414" spans="7:9" x14ac:dyDescent="0.25">
      <c r="G1414">
        <v>53065</v>
      </c>
      <c r="H1414" s="6">
        <v>1183.3163276190478</v>
      </c>
      <c r="I1414" s="226">
        <f>VLOOKUP(G1414,'VDs DUELOS'!$D$2:$G$1571,4,0)-H1414</f>
        <v>0</v>
      </c>
    </row>
    <row r="1415" spans="7:9" x14ac:dyDescent="0.25">
      <c r="G1415">
        <v>53067</v>
      </c>
      <c r="H1415" s="6">
        <v>1128.6382063157896</v>
      </c>
      <c r="I1415" s="226">
        <f>VLOOKUP(G1415,'VDs DUELOS'!$D$2:$G$1571,4,0)-H1415</f>
        <v>0</v>
      </c>
    </row>
    <row r="1416" spans="7:9" x14ac:dyDescent="0.25">
      <c r="G1416">
        <v>53077</v>
      </c>
      <c r="H1416" s="6">
        <v>1672.3982231578948</v>
      </c>
      <c r="I1416" s="226">
        <f>VLOOKUP(G1416,'VDs DUELOS'!$D$2:$G$1571,4,0)-H1416</f>
        <v>0</v>
      </c>
    </row>
    <row r="1417" spans="7:9" x14ac:dyDescent="0.25">
      <c r="G1417">
        <v>53078</v>
      </c>
      <c r="H1417" s="6">
        <v>1833.9281371428569</v>
      </c>
      <c r="I1417" s="226">
        <f>VLOOKUP(G1417,'VDs DUELOS'!$D$2:$G$1571,4,0)-H1417</f>
        <v>0</v>
      </c>
    </row>
    <row r="1418" spans="7:9" x14ac:dyDescent="0.25">
      <c r="G1418">
        <v>53081</v>
      </c>
      <c r="H1418" s="6">
        <v>1125.2909790476192</v>
      </c>
      <c r="I1418" s="226">
        <f>VLOOKUP(G1418,'VDs DUELOS'!$D$2:$G$1571,4,0)-H1418</f>
        <v>0</v>
      </c>
    </row>
    <row r="1419" spans="7:9" x14ac:dyDescent="0.25">
      <c r="G1419">
        <v>53084</v>
      </c>
      <c r="H1419" s="6">
        <v>0</v>
      </c>
      <c r="I1419" s="226" t="e">
        <f>VLOOKUP(G1419,'VDs DUELOS'!$D$2:$G$1571,4,0)-H1419</f>
        <v>#N/A</v>
      </c>
    </row>
    <row r="1420" spans="7:9" x14ac:dyDescent="0.25">
      <c r="G1420">
        <v>53085</v>
      </c>
      <c r="H1420" s="6">
        <v>5784.0103542857141</v>
      </c>
      <c r="I1420" s="226">
        <f>VLOOKUP(G1420,'VDs DUELOS'!$D$2:$G$1571,4,0)-H1420</f>
        <v>0</v>
      </c>
    </row>
    <row r="1421" spans="7:9" x14ac:dyDescent="0.25">
      <c r="G1421">
        <v>53088</v>
      </c>
      <c r="H1421" s="6">
        <v>1318.0582480000003</v>
      </c>
      <c r="I1421" s="226">
        <f>VLOOKUP(G1421,'VDs DUELOS'!$D$2:$G$1571,4,0)-H1421</f>
        <v>0</v>
      </c>
    </row>
    <row r="1422" spans="7:9" x14ac:dyDescent="0.25">
      <c r="G1422">
        <v>53092</v>
      </c>
      <c r="H1422" s="6">
        <v>1854.1459200000002</v>
      </c>
      <c r="I1422" s="226">
        <f>VLOOKUP(G1422,'VDs DUELOS'!$D$2:$G$1571,4,0)-H1422</f>
        <v>0</v>
      </c>
    </row>
    <row r="1423" spans="7:9" x14ac:dyDescent="0.25">
      <c r="G1423">
        <v>53094</v>
      </c>
      <c r="H1423" s="6">
        <v>1129.194979047619</v>
      </c>
      <c r="I1423" s="226">
        <f>VLOOKUP(G1423,'VDs DUELOS'!$D$2:$G$1571,4,0)-H1423</f>
        <v>0</v>
      </c>
    </row>
    <row r="1424" spans="7:9" x14ac:dyDescent="0.25">
      <c r="G1424">
        <v>53101</v>
      </c>
      <c r="H1424" s="6">
        <v>1065.8054704761905</v>
      </c>
      <c r="I1424" s="226">
        <f>VLOOKUP(G1424,'VDs DUELOS'!$D$2:$G$1571,4,0)-H1424</f>
        <v>0</v>
      </c>
    </row>
    <row r="1425" spans="7:9" x14ac:dyDescent="0.25">
      <c r="G1425">
        <v>53102</v>
      </c>
      <c r="H1425" s="6">
        <v>1131.7052884210527</v>
      </c>
      <c r="I1425" s="226">
        <f>VLOOKUP(G1425,'VDs DUELOS'!$D$2:$G$1571,4,0)-H1425</f>
        <v>0</v>
      </c>
    </row>
    <row r="1426" spans="7:9" x14ac:dyDescent="0.25">
      <c r="G1426">
        <v>53105</v>
      </c>
      <c r="H1426" s="6">
        <v>1488.3100114285714</v>
      </c>
      <c r="I1426" s="226">
        <f>VLOOKUP(G1426,'VDs DUELOS'!$D$2:$G$1571,4,0)-H1426</f>
        <v>0</v>
      </c>
    </row>
    <row r="1427" spans="7:9" x14ac:dyDescent="0.25">
      <c r="G1427">
        <v>53106</v>
      </c>
      <c r="H1427" s="6">
        <v>1326.616921904762</v>
      </c>
      <c r="I1427" s="226">
        <f>VLOOKUP(G1427,'VDs DUELOS'!$D$2:$G$1571,4,0)-H1427</f>
        <v>0</v>
      </c>
    </row>
    <row r="1428" spans="7:9" x14ac:dyDescent="0.25">
      <c r="G1428">
        <v>53110</v>
      </c>
      <c r="H1428" s="6">
        <v>1531.3197942857144</v>
      </c>
      <c r="I1428" s="226">
        <f>VLOOKUP(G1428,'VDs DUELOS'!$D$2:$G$1571,4,0)-H1428</f>
        <v>0</v>
      </c>
    </row>
    <row r="1429" spans="7:9" x14ac:dyDescent="0.25">
      <c r="G1429">
        <v>53121</v>
      </c>
      <c r="H1429" s="6">
        <v>1371.8526400000001</v>
      </c>
      <c r="I1429" s="226">
        <f>VLOOKUP(G1429,'VDs DUELOS'!$D$2:$G$1571,4,0)-H1429</f>
        <v>0</v>
      </c>
    </row>
    <row r="1430" spans="7:9" x14ac:dyDescent="0.25">
      <c r="G1430">
        <v>53125</v>
      </c>
      <c r="H1430" s="6">
        <v>1373.8707199999999</v>
      </c>
      <c r="I1430" s="226">
        <f>VLOOKUP(G1430,'VDs DUELOS'!$D$2:$G$1571,4,0)-H1430</f>
        <v>0</v>
      </c>
    </row>
    <row r="1431" spans="7:9" x14ac:dyDescent="0.25">
      <c r="G1431">
        <v>53129</v>
      </c>
      <c r="H1431" s="6">
        <v>702.73707428571436</v>
      </c>
      <c r="I1431" s="226">
        <f>VLOOKUP(G1431,'VDs DUELOS'!$D$2:$G$1571,4,0)-H1431</f>
        <v>0</v>
      </c>
    </row>
    <row r="1432" spans="7:9" x14ac:dyDescent="0.25">
      <c r="G1432">
        <v>53131</v>
      </c>
      <c r="H1432" s="6">
        <v>640.70139428571429</v>
      </c>
      <c r="I1432" s="226">
        <f>VLOOKUP(G1432,'VDs DUELOS'!$D$2:$G$1571,4,0)-H1432</f>
        <v>0</v>
      </c>
    </row>
    <row r="1433" spans="7:9" x14ac:dyDescent="0.25">
      <c r="G1433">
        <v>53134</v>
      </c>
      <c r="H1433" s="6">
        <v>1771.9343600000002</v>
      </c>
      <c r="I1433" s="226">
        <f>VLOOKUP(G1433,'VDs DUELOS'!$D$2:$G$1571,4,0)-H1433</f>
        <v>0</v>
      </c>
    </row>
    <row r="1434" spans="7:9" x14ac:dyDescent="0.25">
      <c r="G1434">
        <v>53138</v>
      </c>
      <c r="H1434" s="6">
        <v>800.03020190476195</v>
      </c>
      <c r="I1434" s="226">
        <f>VLOOKUP(G1434,'VDs DUELOS'!$D$2:$G$1571,4,0)-H1434</f>
        <v>0</v>
      </c>
    </row>
    <row r="1435" spans="7:9" x14ac:dyDescent="0.25">
      <c r="G1435">
        <v>53142</v>
      </c>
      <c r="H1435" s="6">
        <v>769.00729263157905</v>
      </c>
      <c r="I1435" s="226">
        <f>VLOOKUP(G1435,'VDs DUELOS'!$D$2:$G$1571,4,0)-H1435</f>
        <v>0</v>
      </c>
    </row>
    <row r="1436" spans="7:9" x14ac:dyDescent="0.25">
      <c r="G1436">
        <v>53143</v>
      </c>
      <c r="H1436" s="6">
        <v>0</v>
      </c>
      <c r="I1436" s="226" t="e">
        <f>VLOOKUP(G1436,'VDs DUELOS'!$D$2:$G$1571,4,0)-H1436</f>
        <v>#N/A</v>
      </c>
    </row>
    <row r="1437" spans="7:9" x14ac:dyDescent="0.25">
      <c r="G1437">
        <v>53149</v>
      </c>
      <c r="H1437" s="6">
        <v>864.53863619047627</v>
      </c>
      <c r="I1437" s="226">
        <f>VLOOKUP(G1437,'VDs DUELOS'!$D$2:$G$1571,4,0)-H1437</f>
        <v>0</v>
      </c>
    </row>
    <row r="1438" spans="7:9" x14ac:dyDescent="0.25">
      <c r="G1438">
        <v>53151</v>
      </c>
      <c r="H1438" s="6">
        <v>1110.5264076190476</v>
      </c>
      <c r="I1438" s="226">
        <f>VLOOKUP(G1438,'VDs DUELOS'!$D$2:$G$1571,4,0)-H1438</f>
        <v>0</v>
      </c>
    </row>
    <row r="1439" spans="7:9" x14ac:dyDescent="0.25">
      <c r="G1439">
        <v>53152</v>
      </c>
      <c r="H1439" s="6">
        <v>1363.2944990476192</v>
      </c>
      <c r="I1439" s="226">
        <f>VLOOKUP(G1439,'VDs DUELOS'!$D$2:$G$1571,4,0)-H1439</f>
        <v>0</v>
      </c>
    </row>
    <row r="1440" spans="7:9" x14ac:dyDescent="0.25">
      <c r="G1440">
        <v>53158</v>
      </c>
      <c r="H1440" s="6">
        <v>767.0487314285715</v>
      </c>
      <c r="I1440" s="226">
        <f>VLOOKUP(G1440,'VDs DUELOS'!$D$2:$G$1571,4,0)-H1440</f>
        <v>0</v>
      </c>
    </row>
    <row r="1441" spans="7:9" x14ac:dyDescent="0.25">
      <c r="G1441">
        <v>53176</v>
      </c>
      <c r="H1441" s="6">
        <v>1338.8898720000002</v>
      </c>
      <c r="I1441" s="226">
        <f>VLOOKUP(G1441,'VDs DUELOS'!$D$2:$G$1571,4,0)-H1441</f>
        <v>0</v>
      </c>
    </row>
    <row r="1442" spans="7:9" x14ac:dyDescent="0.25">
      <c r="G1442">
        <v>53184</v>
      </c>
      <c r="H1442" s="6">
        <v>1064.1618599999999</v>
      </c>
      <c r="I1442" s="226">
        <f>VLOOKUP(G1442,'VDs DUELOS'!$D$2:$G$1571,4,0)-H1442</f>
        <v>0</v>
      </c>
    </row>
    <row r="1443" spans="7:9" x14ac:dyDescent="0.25">
      <c r="G1443">
        <v>53189</v>
      </c>
      <c r="H1443" s="6">
        <v>1096.3702476190476</v>
      </c>
      <c r="I1443" s="226">
        <f>VLOOKUP(G1443,'VDs DUELOS'!$D$2:$G$1571,4,0)-H1443</f>
        <v>0</v>
      </c>
    </row>
    <row r="1444" spans="7:9" x14ac:dyDescent="0.25">
      <c r="G1444">
        <v>53193</v>
      </c>
      <c r="H1444" s="6">
        <v>1964.2893180952378</v>
      </c>
      <c r="I1444" s="226">
        <f>VLOOKUP(G1444,'VDs DUELOS'!$D$2:$G$1571,4,0)-H1444</f>
        <v>0</v>
      </c>
    </row>
    <row r="1445" spans="7:9" x14ac:dyDescent="0.25">
      <c r="G1445">
        <v>53196</v>
      </c>
      <c r="H1445" s="6">
        <v>1279.6734323809526</v>
      </c>
      <c r="I1445" s="226">
        <f>VLOOKUP(G1445,'VDs DUELOS'!$D$2:$G$1571,4,0)-H1445</f>
        <v>0</v>
      </c>
    </row>
    <row r="1446" spans="7:9" x14ac:dyDescent="0.25">
      <c r="G1446">
        <v>53201</v>
      </c>
      <c r="H1446" s="6">
        <v>0</v>
      </c>
      <c r="I1446" s="226" t="e">
        <f>VLOOKUP(G1446,'VDs DUELOS'!$D$2:$G$1571,4,0)-H1446</f>
        <v>#N/A</v>
      </c>
    </row>
    <row r="1447" spans="7:9" x14ac:dyDescent="0.25">
      <c r="G1447">
        <v>53203</v>
      </c>
      <c r="H1447" s="6">
        <v>0</v>
      </c>
      <c r="I1447" s="226" t="e">
        <f>VLOOKUP(G1447,'VDs DUELOS'!$D$2:$G$1571,4,0)-H1447</f>
        <v>#N/A</v>
      </c>
    </row>
    <row r="1448" spans="7:9" x14ac:dyDescent="0.25">
      <c r="G1448">
        <v>53208</v>
      </c>
      <c r="H1448" s="6">
        <v>1258.6361244444445</v>
      </c>
      <c r="I1448" s="226">
        <f>VLOOKUP(G1448,'VDs DUELOS'!$D$2:$G$1571,4,0)-H1448</f>
        <v>0</v>
      </c>
    </row>
    <row r="1449" spans="7:9" x14ac:dyDescent="0.25">
      <c r="G1449">
        <v>53213</v>
      </c>
      <c r="H1449" s="6">
        <v>1751.9311439999999</v>
      </c>
      <c r="I1449" s="226">
        <f>VLOOKUP(G1449,'VDs DUELOS'!$D$2:$G$1571,4,0)-H1449</f>
        <v>0</v>
      </c>
    </row>
    <row r="1450" spans="7:9" x14ac:dyDescent="0.25">
      <c r="G1450">
        <v>53214</v>
      </c>
      <c r="H1450" s="6">
        <v>0</v>
      </c>
      <c r="I1450" s="226" t="e">
        <f>VLOOKUP(G1450,'VDs DUELOS'!$D$2:$G$1571,4,0)-H1450</f>
        <v>#N/A</v>
      </c>
    </row>
    <row r="1451" spans="7:9" x14ac:dyDescent="0.25">
      <c r="G1451">
        <v>53215</v>
      </c>
      <c r="H1451" s="6">
        <v>701.40919619047622</v>
      </c>
      <c r="I1451" s="226">
        <f>VLOOKUP(G1451,'VDs DUELOS'!$D$2:$G$1571,4,0)-H1451</f>
        <v>0</v>
      </c>
    </row>
    <row r="1452" spans="7:9" x14ac:dyDescent="0.25">
      <c r="G1452">
        <v>53216</v>
      </c>
      <c r="H1452" s="6">
        <v>1215.772432</v>
      </c>
      <c r="I1452" s="226">
        <f>VLOOKUP(G1452,'VDs DUELOS'!$D$2:$G$1571,4,0)-H1452</f>
        <v>0</v>
      </c>
    </row>
    <row r="1453" spans="7:9" x14ac:dyDescent="0.25">
      <c r="G1453">
        <v>53217</v>
      </c>
      <c r="H1453" s="6">
        <v>1041.1177980952382</v>
      </c>
      <c r="I1453" s="226">
        <f>VLOOKUP(G1453,'VDs DUELOS'!$D$2:$G$1571,4,0)-H1453</f>
        <v>0</v>
      </c>
    </row>
    <row r="1454" spans="7:9" x14ac:dyDescent="0.25">
      <c r="G1454">
        <v>53226</v>
      </c>
      <c r="H1454" s="6">
        <v>0</v>
      </c>
      <c r="I1454" s="226" t="e">
        <f>VLOOKUP(G1454,'VDs DUELOS'!$D$2:$G$1571,4,0)-H1454</f>
        <v>#N/A</v>
      </c>
    </row>
    <row r="1455" spans="7:9" x14ac:dyDescent="0.25">
      <c r="G1455">
        <v>53227</v>
      </c>
      <c r="H1455" s="6">
        <v>2184.7938514285715</v>
      </c>
      <c r="I1455" s="226">
        <f>VLOOKUP(G1455,'VDs DUELOS'!$D$2:$G$1571,4,0)-H1455</f>
        <v>0</v>
      </c>
    </row>
    <row r="1456" spans="7:9" x14ac:dyDescent="0.25">
      <c r="G1456">
        <v>53228</v>
      </c>
      <c r="H1456" s="6">
        <v>2845.5995961904769</v>
      </c>
      <c r="I1456" s="226">
        <f>VLOOKUP(G1456,'VDs DUELOS'!$D$2:$G$1571,4,0)-H1456</f>
        <v>0</v>
      </c>
    </row>
    <row r="1457" spans="7:9" x14ac:dyDescent="0.25">
      <c r="G1457">
        <v>53229</v>
      </c>
      <c r="H1457" s="6">
        <v>0</v>
      </c>
      <c r="I1457" s="226" t="e">
        <f>VLOOKUP(G1457,'VDs DUELOS'!$D$2:$G$1571,4,0)-H1457</f>
        <v>#N/A</v>
      </c>
    </row>
    <row r="1458" spans="7:9" x14ac:dyDescent="0.25">
      <c r="G1458">
        <v>53230</v>
      </c>
      <c r="H1458" s="6">
        <v>1399.4109028571429</v>
      </c>
      <c r="I1458" s="226">
        <f>VLOOKUP(G1458,'VDs DUELOS'!$D$2:$G$1571,4,0)-H1458</f>
        <v>0</v>
      </c>
    </row>
    <row r="1459" spans="7:9" x14ac:dyDescent="0.25">
      <c r="G1459">
        <v>53231</v>
      </c>
      <c r="H1459" s="6">
        <v>1248.2350552380954</v>
      </c>
      <c r="I1459" s="226">
        <f>VLOOKUP(G1459,'VDs DUELOS'!$D$2:$G$1571,4,0)-H1459</f>
        <v>0</v>
      </c>
    </row>
    <row r="1460" spans="7:9" x14ac:dyDescent="0.25">
      <c r="G1460">
        <v>53232</v>
      </c>
      <c r="H1460" s="6">
        <v>0</v>
      </c>
      <c r="I1460" s="226" t="e">
        <f>VLOOKUP(G1460,'VDs DUELOS'!$D$2:$G$1571,4,0)-H1460</f>
        <v>#N/A</v>
      </c>
    </row>
    <row r="1461" spans="7:9" x14ac:dyDescent="0.25">
      <c r="G1461">
        <v>53233</v>
      </c>
      <c r="H1461" s="6">
        <v>1152.3968761904762</v>
      </c>
      <c r="I1461" s="226">
        <f>VLOOKUP(G1461,'VDs DUELOS'!$D$2:$G$1571,4,0)-H1461</f>
        <v>0</v>
      </c>
    </row>
    <row r="1462" spans="7:9" x14ac:dyDescent="0.25">
      <c r="G1462">
        <v>53234</v>
      </c>
      <c r="H1462" s="6">
        <v>1490.8190880000002</v>
      </c>
      <c r="I1462" s="226">
        <f>VLOOKUP(G1462,'VDs DUELOS'!$D$2:$G$1571,4,0)-H1462</f>
        <v>0</v>
      </c>
    </row>
    <row r="1463" spans="7:9" x14ac:dyDescent="0.25">
      <c r="G1463">
        <v>53235</v>
      </c>
      <c r="H1463" s="6">
        <v>0</v>
      </c>
      <c r="I1463" s="226" t="e">
        <f>VLOOKUP(G1463,'VDs DUELOS'!$D$2:$G$1571,4,0)-H1463</f>
        <v>#N/A</v>
      </c>
    </row>
    <row r="1464" spans="7:9" x14ac:dyDescent="0.25">
      <c r="G1464">
        <v>53238</v>
      </c>
      <c r="H1464" s="6">
        <v>814.30908952380958</v>
      </c>
      <c r="I1464" s="226">
        <f>VLOOKUP(G1464,'VDs DUELOS'!$D$2:$G$1571,4,0)-H1464</f>
        <v>0</v>
      </c>
    </row>
    <row r="1465" spans="7:9" x14ac:dyDescent="0.25">
      <c r="G1465">
        <v>53240</v>
      </c>
      <c r="H1465" s="6">
        <v>1133.8482209523811</v>
      </c>
      <c r="I1465" s="226">
        <f>VLOOKUP(G1465,'VDs DUELOS'!$D$2:$G$1571,4,0)-H1465</f>
        <v>0</v>
      </c>
    </row>
    <row r="1466" spans="7:9" x14ac:dyDescent="0.25">
      <c r="G1466">
        <v>53242</v>
      </c>
      <c r="H1466" s="6">
        <v>0</v>
      </c>
      <c r="I1466" s="226" t="e">
        <f>VLOOKUP(G1466,'VDs DUELOS'!$D$2:$G$1571,4,0)-H1466</f>
        <v>#N/A</v>
      </c>
    </row>
    <row r="1467" spans="7:9" x14ac:dyDescent="0.25">
      <c r="G1467">
        <v>53243</v>
      </c>
      <c r="H1467" s="6">
        <v>1102.7020876190477</v>
      </c>
      <c r="I1467" s="226">
        <f>VLOOKUP(G1467,'VDs DUELOS'!$D$2:$G$1571,4,0)-H1467</f>
        <v>0</v>
      </c>
    </row>
    <row r="1468" spans="7:9" x14ac:dyDescent="0.25">
      <c r="G1468">
        <v>53249</v>
      </c>
      <c r="H1468" s="6">
        <v>1047.1023847619049</v>
      </c>
      <c r="I1468" s="226">
        <f>VLOOKUP(G1468,'VDs DUELOS'!$D$2:$G$1571,4,0)-H1468</f>
        <v>0</v>
      </c>
    </row>
    <row r="1469" spans="7:9" x14ac:dyDescent="0.25">
      <c r="G1469">
        <v>53250</v>
      </c>
      <c r="H1469" s="6">
        <v>1083.4100876190475</v>
      </c>
      <c r="I1469" s="226">
        <f>VLOOKUP(G1469,'VDs DUELOS'!$D$2:$G$1571,4,0)-H1469</f>
        <v>0</v>
      </c>
    </row>
    <row r="1470" spans="7:9" x14ac:dyDescent="0.25">
      <c r="G1470">
        <v>53256</v>
      </c>
      <c r="H1470" s="6">
        <v>1686.5745980952383</v>
      </c>
      <c r="I1470" s="226">
        <f>VLOOKUP(G1470,'VDs DUELOS'!$D$2:$G$1571,4,0)-H1470</f>
        <v>0</v>
      </c>
    </row>
    <row r="1471" spans="7:9" x14ac:dyDescent="0.25">
      <c r="G1471">
        <v>53258</v>
      </c>
      <c r="H1471" s="6">
        <v>4338.9845726315789</v>
      </c>
      <c r="I1471" s="226">
        <f>VLOOKUP(G1471,'VDs DUELOS'!$D$2:$G$1571,4,0)-H1471</f>
        <v>0</v>
      </c>
    </row>
    <row r="1472" spans="7:9" x14ac:dyDescent="0.25">
      <c r="G1472">
        <v>53261</v>
      </c>
      <c r="H1472" s="6">
        <v>0</v>
      </c>
      <c r="I1472" s="226" t="e">
        <f>VLOOKUP(G1472,'VDs DUELOS'!$D$2:$G$1571,4,0)-H1472</f>
        <v>#N/A</v>
      </c>
    </row>
    <row r="1473" spans="7:9" x14ac:dyDescent="0.25">
      <c r="G1473">
        <v>53262</v>
      </c>
      <c r="H1473" s="6">
        <v>589.77103999999997</v>
      </c>
      <c r="I1473" s="226">
        <f>VLOOKUP(G1473,'VDs DUELOS'!$D$2:$G$1571,4,0)-H1473</f>
        <v>0</v>
      </c>
    </row>
    <row r="1474" spans="7:9" x14ac:dyDescent="0.25">
      <c r="G1474">
        <v>53263</v>
      </c>
      <c r="H1474" s="6">
        <v>1488.3023680000003</v>
      </c>
      <c r="I1474" s="226">
        <f>VLOOKUP(G1474,'VDs DUELOS'!$D$2:$G$1571,4,0)-H1474</f>
        <v>0</v>
      </c>
    </row>
    <row r="1475" spans="7:9" x14ac:dyDescent="0.25">
      <c r="G1475">
        <v>53264</v>
      </c>
      <c r="H1475" s="6">
        <v>1019.9753676190476</v>
      </c>
      <c r="I1475" s="226">
        <f>VLOOKUP(G1475,'VDs DUELOS'!$D$2:$G$1571,4,0)-H1475</f>
        <v>0</v>
      </c>
    </row>
    <row r="1476" spans="7:9" x14ac:dyDescent="0.25">
      <c r="G1476">
        <v>53266</v>
      </c>
      <c r="H1476" s="6">
        <v>1104.156540952381</v>
      </c>
      <c r="I1476" s="226">
        <f>VLOOKUP(G1476,'VDs DUELOS'!$D$2:$G$1571,4,0)-H1476</f>
        <v>0</v>
      </c>
    </row>
    <row r="1477" spans="7:9" x14ac:dyDescent="0.25">
      <c r="G1477">
        <v>53269</v>
      </c>
      <c r="H1477" s="6">
        <v>0</v>
      </c>
      <c r="I1477" s="226">
        <f>VLOOKUP(G1477,'VDs DUELOS'!$D$2:$G$1571,4,0)-H1477</f>
        <v>0</v>
      </c>
    </row>
    <row r="1478" spans="7:9" x14ac:dyDescent="0.25">
      <c r="G1478">
        <v>53270</v>
      </c>
      <c r="H1478" s="6">
        <v>1521.4928685714285</v>
      </c>
      <c r="I1478" s="226">
        <f>VLOOKUP(G1478,'VDs DUELOS'!$D$2:$G$1571,4,0)-H1478</f>
        <v>0</v>
      </c>
    </row>
    <row r="1479" spans="7:9" x14ac:dyDescent="0.25">
      <c r="G1479">
        <v>53273</v>
      </c>
      <c r="H1479" s="6">
        <v>1819.5434285714284</v>
      </c>
      <c r="I1479" s="226">
        <f>VLOOKUP(G1479,'VDs DUELOS'!$D$2:$G$1571,4,0)-H1479</f>
        <v>0</v>
      </c>
    </row>
    <row r="1480" spans="7:9" x14ac:dyDescent="0.25">
      <c r="G1480">
        <v>53274</v>
      </c>
      <c r="H1480" s="6">
        <v>1844.6546361904764</v>
      </c>
      <c r="I1480" s="226">
        <f>VLOOKUP(G1480,'VDs DUELOS'!$D$2:$G$1571,4,0)-H1480</f>
        <v>0</v>
      </c>
    </row>
    <row r="1481" spans="7:9" x14ac:dyDescent="0.25">
      <c r="G1481">
        <v>53276</v>
      </c>
      <c r="H1481" s="6">
        <v>1524.4855200000002</v>
      </c>
      <c r="I1481" s="226">
        <f>VLOOKUP(G1481,'VDs DUELOS'!$D$2:$G$1571,4,0)-H1481</f>
        <v>0</v>
      </c>
    </row>
    <row r="1482" spans="7:9" x14ac:dyDescent="0.25">
      <c r="G1482">
        <v>53279</v>
      </c>
      <c r="H1482" s="6">
        <v>0</v>
      </c>
      <c r="I1482" s="226" t="e">
        <f>VLOOKUP(G1482,'VDs DUELOS'!$D$2:$G$1571,4,0)-H1482</f>
        <v>#N/A</v>
      </c>
    </row>
    <row r="1483" spans="7:9" x14ac:dyDescent="0.25">
      <c r="G1483">
        <v>53283</v>
      </c>
      <c r="H1483" s="6">
        <v>1068.2336000000003</v>
      </c>
      <c r="I1483" s="226">
        <f>VLOOKUP(G1483,'VDs DUELOS'!$D$2:$G$1571,4,0)-H1483</f>
        <v>0</v>
      </c>
    </row>
    <row r="1484" spans="7:9" x14ac:dyDescent="0.25">
      <c r="G1484">
        <v>53284</v>
      </c>
      <c r="H1484" s="6">
        <v>1449.935872</v>
      </c>
      <c r="I1484" s="226">
        <f>VLOOKUP(G1484,'VDs DUELOS'!$D$2:$G$1571,4,0)-H1484</f>
        <v>0</v>
      </c>
    </row>
    <row r="1485" spans="7:9" x14ac:dyDescent="0.25">
      <c r="G1485">
        <v>53285</v>
      </c>
      <c r="H1485" s="6">
        <v>1797.9324190476193</v>
      </c>
      <c r="I1485" s="226">
        <f>VLOOKUP(G1485,'VDs DUELOS'!$D$2:$G$1571,4,0)-H1485</f>
        <v>0</v>
      </c>
    </row>
    <row r="1486" spans="7:9" x14ac:dyDescent="0.25">
      <c r="G1486">
        <v>53286</v>
      </c>
      <c r="H1486" s="6">
        <v>1119.7142857142858</v>
      </c>
      <c r="I1486" s="226">
        <f>VLOOKUP(G1486,'VDs DUELOS'!$D$2:$G$1571,4,0)-H1486</f>
        <v>0</v>
      </c>
    </row>
    <row r="1487" spans="7:9" x14ac:dyDescent="0.25">
      <c r="G1487">
        <v>53294</v>
      </c>
      <c r="H1487" s="6">
        <v>1013.327984</v>
      </c>
      <c r="I1487" s="226">
        <f>VLOOKUP(G1487,'VDs DUELOS'!$D$2:$G$1571,4,0)-H1487</f>
        <v>0</v>
      </c>
    </row>
    <row r="1488" spans="7:9" x14ac:dyDescent="0.25">
      <c r="G1488">
        <v>53295</v>
      </c>
      <c r="H1488" s="6">
        <v>1311.0566933333334</v>
      </c>
      <c r="I1488" s="226">
        <f>VLOOKUP(G1488,'VDs DUELOS'!$D$2:$G$1571,4,0)-H1488</f>
        <v>0</v>
      </c>
    </row>
    <row r="1489" spans="7:9" x14ac:dyDescent="0.25">
      <c r="G1489">
        <v>53298</v>
      </c>
      <c r="H1489" s="6">
        <v>1133.5317485714286</v>
      </c>
      <c r="I1489" s="226">
        <f>VLOOKUP(G1489,'VDs DUELOS'!$D$2:$G$1571,4,0)-H1489</f>
        <v>0</v>
      </c>
    </row>
    <row r="1490" spans="7:9" x14ac:dyDescent="0.25">
      <c r="G1490">
        <v>53299</v>
      </c>
      <c r="H1490" s="6">
        <v>1186.4168304761904</v>
      </c>
      <c r="I1490" s="226">
        <f>VLOOKUP(G1490,'VDs DUELOS'!$D$2:$G$1571,4,0)-H1490</f>
        <v>0</v>
      </c>
    </row>
    <row r="1491" spans="7:9" x14ac:dyDescent="0.25">
      <c r="G1491">
        <v>53301</v>
      </c>
      <c r="H1491" s="6">
        <v>1392.5648152380954</v>
      </c>
      <c r="I1491" s="226">
        <f>VLOOKUP(G1491,'VDs DUELOS'!$D$2:$G$1571,4,0)-H1491</f>
        <v>0</v>
      </c>
    </row>
    <row r="1492" spans="7:9" x14ac:dyDescent="0.25">
      <c r="G1492">
        <v>53302</v>
      </c>
      <c r="H1492" s="6">
        <v>0</v>
      </c>
      <c r="I1492" s="226" t="e">
        <f>VLOOKUP(G1492,'VDs DUELOS'!$D$2:$G$1571,4,0)-H1492</f>
        <v>#N/A</v>
      </c>
    </row>
    <row r="1493" spans="7:9" x14ac:dyDescent="0.25">
      <c r="G1493">
        <v>53305</v>
      </c>
      <c r="H1493" s="6">
        <v>0</v>
      </c>
      <c r="I1493" s="226" t="e">
        <f>VLOOKUP(G1493,'VDs DUELOS'!$D$2:$G$1571,4,0)-H1493</f>
        <v>#N/A</v>
      </c>
    </row>
    <row r="1494" spans="7:9" x14ac:dyDescent="0.25">
      <c r="G1494">
        <v>53306</v>
      </c>
      <c r="H1494" s="6">
        <v>1341.4120761904765</v>
      </c>
      <c r="I1494" s="226">
        <f>VLOOKUP(G1494,'VDs DUELOS'!$D$2:$G$1571,4,0)-H1494</f>
        <v>0</v>
      </c>
    </row>
    <row r="1495" spans="7:9" x14ac:dyDescent="0.25">
      <c r="G1495">
        <v>53310</v>
      </c>
      <c r="H1495" s="6">
        <v>1097.4454400000002</v>
      </c>
      <c r="I1495" s="226">
        <f>VLOOKUP(G1495,'VDs DUELOS'!$D$2:$G$1571,4,0)-H1495</f>
        <v>0</v>
      </c>
    </row>
    <row r="1496" spans="7:9" x14ac:dyDescent="0.25">
      <c r="G1496">
        <v>53312</v>
      </c>
      <c r="H1496" s="6">
        <v>1032.4196266666668</v>
      </c>
      <c r="I1496" s="226">
        <f>VLOOKUP(G1496,'VDs DUELOS'!$D$2:$G$1571,4,0)-H1496</f>
        <v>0</v>
      </c>
    </row>
    <row r="1497" spans="7:9" x14ac:dyDescent="0.25">
      <c r="G1497">
        <v>53313</v>
      </c>
      <c r="H1497" s="6">
        <v>0</v>
      </c>
      <c r="I1497" s="226" t="e">
        <f>VLOOKUP(G1497,'VDs DUELOS'!$D$2:$G$1571,4,0)-H1497</f>
        <v>#N/A</v>
      </c>
    </row>
    <row r="1498" spans="7:9" x14ac:dyDescent="0.25">
      <c r="G1498">
        <v>53315</v>
      </c>
      <c r="H1498" s="6">
        <v>1561.51324</v>
      </c>
      <c r="I1498" s="226">
        <f>VLOOKUP(G1498,'VDs DUELOS'!$D$2:$G$1571,4,0)-H1498</f>
        <v>0</v>
      </c>
    </row>
    <row r="1499" spans="7:9" x14ac:dyDescent="0.25">
      <c r="G1499">
        <v>53318</v>
      </c>
      <c r="H1499" s="6">
        <v>2382.2003733333336</v>
      </c>
      <c r="I1499" s="226">
        <f>VLOOKUP(G1499,'VDs DUELOS'!$D$2:$G$1571,4,0)-H1499</f>
        <v>0</v>
      </c>
    </row>
    <row r="1500" spans="7:9" x14ac:dyDescent="0.25">
      <c r="G1500">
        <v>53319</v>
      </c>
      <c r="H1500" s="6">
        <v>1615.8005333333335</v>
      </c>
      <c r="I1500" s="226">
        <f>VLOOKUP(G1500,'VDs DUELOS'!$D$2:$G$1571,4,0)-H1500</f>
        <v>0</v>
      </c>
    </row>
    <row r="1501" spans="7:9" x14ac:dyDescent="0.25">
      <c r="G1501">
        <v>53321</v>
      </c>
      <c r="H1501" s="6">
        <v>0</v>
      </c>
      <c r="I1501" s="226" t="e">
        <f>VLOOKUP(G1501,'VDs DUELOS'!$D$2:$G$1571,4,0)-H1501</f>
        <v>#N/A</v>
      </c>
    </row>
    <row r="1502" spans="7:9" x14ac:dyDescent="0.25">
      <c r="G1502">
        <v>53325</v>
      </c>
      <c r="H1502" s="6">
        <v>0</v>
      </c>
      <c r="I1502" s="226" t="e">
        <f>VLOOKUP(G1502,'VDs DUELOS'!$D$2:$G$1571,4,0)-H1502</f>
        <v>#N/A</v>
      </c>
    </row>
    <row r="1503" spans="7:9" x14ac:dyDescent="0.25">
      <c r="G1503">
        <v>53327</v>
      </c>
      <c r="H1503" s="6">
        <v>1002.7477485714286</v>
      </c>
      <c r="I1503" s="226">
        <f>VLOOKUP(G1503,'VDs DUELOS'!$D$2:$G$1571,4,0)-H1503</f>
        <v>0</v>
      </c>
    </row>
    <row r="1504" spans="7:9" x14ac:dyDescent="0.25">
      <c r="G1504">
        <v>53329</v>
      </c>
      <c r="H1504" s="6">
        <v>1490.8691428571431</v>
      </c>
      <c r="I1504" s="226">
        <f>VLOOKUP(G1504,'VDs DUELOS'!$D$2:$G$1571,4,0)-H1504</f>
        <v>0</v>
      </c>
    </row>
    <row r="1505" spans="7:9" x14ac:dyDescent="0.25">
      <c r="G1505">
        <v>53340</v>
      </c>
      <c r="H1505" s="6">
        <v>1418.664304761905</v>
      </c>
      <c r="I1505" s="226">
        <f>VLOOKUP(G1505,'VDs DUELOS'!$D$2:$G$1571,4,0)-H1505</f>
        <v>0</v>
      </c>
    </row>
    <row r="1506" spans="7:9" x14ac:dyDescent="0.25">
      <c r="G1506">
        <v>53341</v>
      </c>
      <c r="H1506" s="6">
        <v>1803.133203809524</v>
      </c>
      <c r="I1506" s="226">
        <f>VLOOKUP(G1506,'VDs DUELOS'!$D$2:$G$1571,4,0)-H1506</f>
        <v>0</v>
      </c>
    </row>
    <row r="1507" spans="7:9" x14ac:dyDescent="0.25">
      <c r="G1507">
        <v>53344</v>
      </c>
      <c r="H1507" s="6">
        <v>0</v>
      </c>
      <c r="I1507" s="226">
        <f>VLOOKUP(G1507,'VDs DUELOS'!$D$2:$G$1571,4,0)-H1507</f>
        <v>0</v>
      </c>
    </row>
    <row r="1508" spans="7:9" x14ac:dyDescent="0.25">
      <c r="G1508">
        <v>53347</v>
      </c>
      <c r="H1508" s="6">
        <v>906.03355428571433</v>
      </c>
      <c r="I1508" s="226">
        <f>VLOOKUP(G1508,'VDs DUELOS'!$D$2:$G$1571,4,0)-H1508</f>
        <v>0</v>
      </c>
    </row>
    <row r="1509" spans="7:9" x14ac:dyDescent="0.25">
      <c r="G1509">
        <v>53348</v>
      </c>
      <c r="H1509" s="6">
        <v>0</v>
      </c>
      <c r="I1509" s="226" t="e">
        <f>VLOOKUP(G1509,'VDs DUELOS'!$D$2:$G$1571,4,0)-H1509</f>
        <v>#N/A</v>
      </c>
    </row>
    <row r="1510" spans="7:9" x14ac:dyDescent="0.25">
      <c r="G1510">
        <v>53350</v>
      </c>
      <c r="H1510" s="6">
        <v>1176.0330057142858</v>
      </c>
      <c r="I1510" s="226">
        <f>VLOOKUP(G1510,'VDs DUELOS'!$D$2:$G$1571,4,0)-H1510</f>
        <v>0</v>
      </c>
    </row>
    <row r="1511" spans="7:9" x14ac:dyDescent="0.25">
      <c r="G1511">
        <v>53355</v>
      </c>
      <c r="H1511" s="6">
        <v>1243.7871200000002</v>
      </c>
      <c r="I1511" s="226">
        <f>VLOOKUP(G1511,'VDs DUELOS'!$D$2:$G$1571,4,0)-H1511</f>
        <v>0</v>
      </c>
    </row>
    <row r="1512" spans="7:9" x14ac:dyDescent="0.25">
      <c r="G1512">
        <v>53356</v>
      </c>
      <c r="H1512" s="6">
        <v>1911.3758704761906</v>
      </c>
      <c r="I1512" s="226">
        <f>VLOOKUP(G1512,'VDs DUELOS'!$D$2:$G$1571,4,0)-H1512</f>
        <v>0</v>
      </c>
    </row>
    <row r="1513" spans="7:9" x14ac:dyDescent="0.25">
      <c r="G1513">
        <v>53358</v>
      </c>
      <c r="H1513" s="6">
        <v>1160.8813409523809</v>
      </c>
      <c r="I1513" s="226">
        <f>VLOOKUP(G1513,'VDs DUELOS'!$D$2:$G$1571,4,0)-H1513</f>
        <v>0</v>
      </c>
    </row>
    <row r="1514" spans="7:9" x14ac:dyDescent="0.25">
      <c r="G1514">
        <v>53359</v>
      </c>
      <c r="H1514" s="6">
        <v>1134.6980266666667</v>
      </c>
      <c r="I1514" s="226">
        <f>VLOOKUP(G1514,'VDs DUELOS'!$D$2:$G$1571,4,0)-H1514</f>
        <v>0</v>
      </c>
    </row>
    <row r="1515" spans="7:9" x14ac:dyDescent="0.25">
      <c r="G1515">
        <v>53362</v>
      </c>
      <c r="H1515" s="6">
        <v>1648.3148160000001</v>
      </c>
      <c r="I1515" s="226">
        <f>VLOOKUP(G1515,'VDs DUELOS'!$D$2:$G$1571,4,0)-H1515</f>
        <v>0</v>
      </c>
    </row>
    <row r="1516" spans="7:9" x14ac:dyDescent="0.25">
      <c r="G1516">
        <v>53365</v>
      </c>
      <c r="H1516" s="6">
        <v>3502.2069714285717</v>
      </c>
      <c r="I1516" s="226">
        <f>VLOOKUP(G1516,'VDs DUELOS'!$D$2:$G$1571,4,0)-H1516</f>
        <v>0</v>
      </c>
    </row>
    <row r="1517" spans="7:9" x14ac:dyDescent="0.25">
      <c r="G1517">
        <v>53366</v>
      </c>
      <c r="H1517" s="6">
        <v>0</v>
      </c>
      <c r="I1517" s="226" t="e">
        <f>VLOOKUP(G1517,'VDs DUELOS'!$D$2:$G$1571,4,0)-H1517</f>
        <v>#N/A</v>
      </c>
    </row>
    <row r="1518" spans="7:9" x14ac:dyDescent="0.25">
      <c r="G1518">
        <v>53372</v>
      </c>
      <c r="H1518" s="6">
        <v>1241.1402742857144</v>
      </c>
      <c r="I1518" s="226">
        <f>VLOOKUP(G1518,'VDs DUELOS'!$D$2:$G$1571,4,0)-H1518</f>
        <v>0</v>
      </c>
    </row>
    <row r="1519" spans="7:9" x14ac:dyDescent="0.25">
      <c r="G1519">
        <v>53373</v>
      </c>
      <c r="H1519" s="6">
        <v>0</v>
      </c>
      <c r="I1519" s="226" t="e">
        <f>VLOOKUP(G1519,'VDs DUELOS'!$D$2:$G$1571,4,0)-H1519</f>
        <v>#N/A</v>
      </c>
    </row>
    <row r="1520" spans="7:9" x14ac:dyDescent="0.25">
      <c r="G1520">
        <v>53377</v>
      </c>
      <c r="H1520" s="6">
        <v>2636.4549714285713</v>
      </c>
      <c r="I1520" s="226">
        <f>VLOOKUP(G1520,'VDs DUELOS'!$D$2:$G$1571,4,0)-H1520</f>
        <v>0</v>
      </c>
    </row>
    <row r="1521" spans="7:9" x14ac:dyDescent="0.25">
      <c r="G1521">
        <v>53378</v>
      </c>
      <c r="H1521" s="6">
        <v>1134.8135314285717</v>
      </c>
      <c r="I1521" s="226">
        <f>VLOOKUP(G1521,'VDs DUELOS'!$D$2:$G$1571,4,0)-H1521</f>
        <v>0</v>
      </c>
    </row>
    <row r="1522" spans="7:9" x14ac:dyDescent="0.25">
      <c r="G1522">
        <v>53380</v>
      </c>
      <c r="H1522" s="6">
        <v>2086.3193447619046</v>
      </c>
      <c r="I1522" s="226">
        <f>VLOOKUP(G1522,'VDs DUELOS'!$D$2:$G$1571,4,0)-H1522</f>
        <v>0</v>
      </c>
    </row>
    <row r="1523" spans="7:9" x14ac:dyDescent="0.25">
      <c r="G1523">
        <v>53381</v>
      </c>
      <c r="H1523" s="6">
        <v>808.92830476190477</v>
      </c>
      <c r="I1523" s="226">
        <f>VLOOKUP(G1523,'VDs DUELOS'!$D$2:$G$1571,4,0)-H1523</f>
        <v>0</v>
      </c>
    </row>
    <row r="1524" spans="7:9" x14ac:dyDescent="0.25">
      <c r="G1524">
        <v>53383</v>
      </c>
      <c r="H1524" s="6">
        <v>672.10209600000007</v>
      </c>
      <c r="I1524" s="226">
        <f>VLOOKUP(G1524,'VDs DUELOS'!$D$2:$G$1571,4,0)-H1524</f>
        <v>0</v>
      </c>
    </row>
    <row r="1525" spans="7:9" x14ac:dyDescent="0.25">
      <c r="G1525">
        <v>53384</v>
      </c>
      <c r="H1525" s="6">
        <v>1052.5395705263159</v>
      </c>
      <c r="I1525" s="226">
        <f>VLOOKUP(G1525,'VDs DUELOS'!$D$2:$G$1571,4,0)-H1525</f>
        <v>0</v>
      </c>
    </row>
    <row r="1526" spans="7:9" x14ac:dyDescent="0.25">
      <c r="G1526">
        <v>53386</v>
      </c>
      <c r="H1526" s="6">
        <v>1007.9997409523811</v>
      </c>
      <c r="I1526" s="226">
        <f>VLOOKUP(G1526,'VDs DUELOS'!$D$2:$G$1571,4,0)-H1526</f>
        <v>0</v>
      </c>
    </row>
    <row r="1527" spans="7:9" x14ac:dyDescent="0.25">
      <c r="G1527">
        <v>53387</v>
      </c>
      <c r="H1527" s="6">
        <v>897.5953066666666</v>
      </c>
      <c r="I1527" s="226">
        <f>VLOOKUP(G1527,'VDs DUELOS'!$D$2:$G$1571,4,0)-H1527</f>
        <v>0</v>
      </c>
    </row>
    <row r="1528" spans="7:9" x14ac:dyDescent="0.25">
      <c r="G1528">
        <v>53389</v>
      </c>
      <c r="H1528" s="6">
        <v>1116.576690526316</v>
      </c>
      <c r="I1528" s="226">
        <f>VLOOKUP(G1528,'VDs DUELOS'!$D$2:$G$1571,4,0)-H1528</f>
        <v>0</v>
      </c>
    </row>
    <row r="1529" spans="7:9" x14ac:dyDescent="0.25">
      <c r="G1529">
        <v>53390</v>
      </c>
      <c r="H1529" s="6">
        <v>908.59365052631586</v>
      </c>
      <c r="I1529" s="226">
        <f>VLOOKUP(G1529,'VDs DUELOS'!$D$2:$G$1571,4,0)-H1529</f>
        <v>0</v>
      </c>
    </row>
    <row r="1530" spans="7:9" x14ac:dyDescent="0.25">
      <c r="G1530">
        <v>53392</v>
      </c>
      <c r="H1530" s="6">
        <v>1088.9713295238096</v>
      </c>
      <c r="I1530" s="226">
        <f>VLOOKUP(G1530,'VDs DUELOS'!$D$2:$G$1571,4,0)-H1530</f>
        <v>0</v>
      </c>
    </row>
    <row r="1531" spans="7:9" x14ac:dyDescent="0.25">
      <c r="G1531">
        <v>53393</v>
      </c>
      <c r="H1531" s="6">
        <v>0</v>
      </c>
      <c r="I1531" s="226" t="e">
        <f>VLOOKUP(G1531,'VDs DUELOS'!$D$2:$G$1571,4,0)-H1531</f>
        <v>#N/A</v>
      </c>
    </row>
    <row r="1532" spans="7:9" x14ac:dyDescent="0.25">
      <c r="G1532">
        <v>53395</v>
      </c>
      <c r="H1532" s="6">
        <v>0</v>
      </c>
      <c r="I1532" s="226" t="e">
        <f>VLOOKUP(G1532,'VDs DUELOS'!$D$2:$G$1571,4,0)-H1532</f>
        <v>#N/A</v>
      </c>
    </row>
    <row r="1533" spans="7:9" x14ac:dyDescent="0.25">
      <c r="G1533">
        <v>53397</v>
      </c>
      <c r="H1533" s="6">
        <v>2611.1454000000003</v>
      </c>
      <c r="I1533" s="226">
        <f>VLOOKUP(G1533,'VDs DUELOS'!$D$2:$G$1571,4,0)-H1533</f>
        <v>0</v>
      </c>
    </row>
    <row r="1534" spans="7:9" x14ac:dyDescent="0.25">
      <c r="G1534">
        <v>53398</v>
      </c>
      <c r="H1534" s="6">
        <v>1039.8026971428571</v>
      </c>
      <c r="I1534" s="226">
        <f>VLOOKUP(G1534,'VDs DUELOS'!$D$2:$G$1571,4,0)-H1534</f>
        <v>0</v>
      </c>
    </row>
    <row r="1535" spans="7:9" x14ac:dyDescent="0.25">
      <c r="G1535">
        <v>53402</v>
      </c>
      <c r="H1535" s="6">
        <v>1043.3125409523809</v>
      </c>
      <c r="I1535" s="226">
        <f>VLOOKUP(G1535,'VDs DUELOS'!$D$2:$G$1571,4,0)-H1535</f>
        <v>0</v>
      </c>
    </row>
    <row r="1536" spans="7:9" x14ac:dyDescent="0.25">
      <c r="G1536">
        <v>53406</v>
      </c>
      <c r="H1536" s="6">
        <v>0</v>
      </c>
      <c r="I1536" s="226" t="e">
        <f>VLOOKUP(G1536,'VDs DUELOS'!$D$2:$G$1571,4,0)-H1536</f>
        <v>#N/A</v>
      </c>
    </row>
    <row r="1537" spans="7:9" x14ac:dyDescent="0.25">
      <c r="G1537">
        <v>53409</v>
      </c>
      <c r="H1537" s="6">
        <v>1226.4927161904761</v>
      </c>
      <c r="I1537" s="226">
        <f>VLOOKUP(G1537,'VDs DUELOS'!$D$2:$G$1571,4,0)-H1537</f>
        <v>0</v>
      </c>
    </row>
    <row r="1538" spans="7:9" x14ac:dyDescent="0.25">
      <c r="G1538">
        <v>53410</v>
      </c>
      <c r="H1538" s="6">
        <v>1489.3156419047621</v>
      </c>
      <c r="I1538" s="226">
        <f>VLOOKUP(G1538,'VDs DUELOS'!$D$2:$G$1571,4,0)-H1538</f>
        <v>0</v>
      </c>
    </row>
    <row r="1539" spans="7:9" x14ac:dyDescent="0.25">
      <c r="G1539">
        <v>53412</v>
      </c>
      <c r="H1539" s="6">
        <v>1218.5740723809524</v>
      </c>
      <c r="I1539" s="226">
        <f>VLOOKUP(G1539,'VDs DUELOS'!$D$2:$G$1571,4,0)-H1539</f>
        <v>0</v>
      </c>
    </row>
    <row r="1540" spans="7:9" x14ac:dyDescent="0.25">
      <c r="G1540">
        <v>53414</v>
      </c>
      <c r="H1540" s="6">
        <v>638.08059428571437</v>
      </c>
      <c r="I1540" s="226">
        <f>VLOOKUP(G1540,'VDs DUELOS'!$D$2:$G$1571,4,0)-H1540</f>
        <v>0</v>
      </c>
    </row>
    <row r="1541" spans="7:9" x14ac:dyDescent="0.25">
      <c r="G1541">
        <v>53416</v>
      </c>
      <c r="H1541" s="6">
        <v>0</v>
      </c>
      <c r="I1541" s="226" t="e">
        <f>VLOOKUP(G1541,'VDs DUELOS'!$D$2:$G$1571,4,0)-H1541</f>
        <v>#N/A</v>
      </c>
    </row>
    <row r="1542" spans="7:9" x14ac:dyDescent="0.25">
      <c r="G1542">
        <v>53417</v>
      </c>
      <c r="H1542" s="6">
        <v>698.41155200000003</v>
      </c>
      <c r="I1542" s="226">
        <f>VLOOKUP(G1542,'VDs DUELOS'!$D$2:$G$1571,4,0)-H1542</f>
        <v>0</v>
      </c>
    </row>
    <row r="1543" spans="7:9" x14ac:dyDescent="0.25">
      <c r="G1543">
        <v>53422</v>
      </c>
      <c r="H1543" s="6">
        <v>1669.9130971428572</v>
      </c>
      <c r="I1543" s="226">
        <f>VLOOKUP(G1543,'VDs DUELOS'!$D$2:$G$1571,4,0)-H1543</f>
        <v>0</v>
      </c>
    </row>
    <row r="1544" spans="7:9" x14ac:dyDescent="0.25">
      <c r="G1544">
        <v>53426</v>
      </c>
      <c r="H1544" s="6">
        <v>1192.0214400000002</v>
      </c>
      <c r="I1544" s="226">
        <f>VLOOKUP(G1544,'VDs DUELOS'!$D$2:$G$1571,4,0)-H1544</f>
        <v>0</v>
      </c>
    </row>
    <row r="1545" spans="7:9" x14ac:dyDescent="0.25">
      <c r="G1545">
        <v>53427</v>
      </c>
      <c r="H1545" s="6">
        <v>775.19129904761905</v>
      </c>
      <c r="I1545" s="226">
        <f>VLOOKUP(G1545,'VDs DUELOS'!$D$2:$G$1571,4,0)-H1545</f>
        <v>0</v>
      </c>
    </row>
    <row r="1546" spans="7:9" x14ac:dyDescent="0.25">
      <c r="G1546">
        <v>53430</v>
      </c>
      <c r="H1546" s="6">
        <v>2224.2211440000001</v>
      </c>
      <c r="I1546" s="226">
        <f>VLOOKUP(G1546,'VDs DUELOS'!$D$2:$G$1571,4,0)-H1546</f>
        <v>0</v>
      </c>
    </row>
    <row r="1547" spans="7:9" x14ac:dyDescent="0.25">
      <c r="G1547">
        <v>53431</v>
      </c>
      <c r="H1547" s="6">
        <v>1192.0443760000001</v>
      </c>
      <c r="I1547" s="226">
        <f>VLOOKUP(G1547,'VDs DUELOS'!$D$2:$G$1571,4,0)-H1547</f>
        <v>0</v>
      </c>
    </row>
    <row r="1548" spans="7:9" x14ac:dyDescent="0.25">
      <c r="G1548">
        <v>53434</v>
      </c>
      <c r="H1548" s="6">
        <v>1269.5074971428571</v>
      </c>
      <c r="I1548" s="226">
        <f>VLOOKUP(G1548,'VDs DUELOS'!$D$2:$G$1571,4,0)-H1548</f>
        <v>0</v>
      </c>
    </row>
    <row r="1549" spans="7:9" x14ac:dyDescent="0.25">
      <c r="G1549">
        <v>53436</v>
      </c>
      <c r="H1549" s="6">
        <v>1645.8274514285713</v>
      </c>
      <c r="I1549" s="226">
        <f>VLOOKUP(G1549,'VDs DUELOS'!$D$2:$G$1571,4,0)-H1549</f>
        <v>0</v>
      </c>
    </row>
    <row r="1550" spans="7:9" x14ac:dyDescent="0.25">
      <c r="G1550">
        <v>53443</v>
      </c>
      <c r="H1550" s="6">
        <v>828.91915789473705</v>
      </c>
      <c r="I1550" s="226">
        <f>VLOOKUP(G1550,'VDs DUELOS'!$D$2:$G$1571,4,0)-H1550</f>
        <v>0</v>
      </c>
    </row>
    <row r="1551" spans="7:9" x14ac:dyDescent="0.25">
      <c r="G1551">
        <v>53445</v>
      </c>
      <c r="H1551" s="6">
        <v>0</v>
      </c>
      <c r="I1551" s="226" t="e">
        <f>VLOOKUP(G1551,'VDs DUELOS'!$D$2:$G$1571,4,0)-H1551</f>
        <v>#N/A</v>
      </c>
    </row>
    <row r="1552" spans="7:9" x14ac:dyDescent="0.25">
      <c r="G1552">
        <v>53450</v>
      </c>
      <c r="H1552" s="6">
        <v>1117.2388000000001</v>
      </c>
      <c r="I1552" s="226">
        <f>VLOOKUP(G1552,'VDs DUELOS'!$D$2:$G$1571,4,0)-H1552</f>
        <v>0</v>
      </c>
    </row>
    <row r="1553" spans="7:9" x14ac:dyDescent="0.25">
      <c r="G1553">
        <v>53451</v>
      </c>
      <c r="H1553" s="6">
        <v>1417.364304761905</v>
      </c>
      <c r="I1553" s="226">
        <f>VLOOKUP(G1553,'VDs DUELOS'!$D$2:$G$1571,4,0)-H1553</f>
        <v>0</v>
      </c>
    </row>
    <row r="1554" spans="7:9" x14ac:dyDescent="0.25">
      <c r="G1554">
        <v>53455</v>
      </c>
      <c r="H1554" s="6">
        <v>917.12538400000017</v>
      </c>
      <c r="I1554" s="226">
        <f>VLOOKUP(G1554,'VDs DUELOS'!$D$2:$G$1571,4,0)-H1554</f>
        <v>0</v>
      </c>
    </row>
    <row r="1555" spans="7:9" x14ac:dyDescent="0.25">
      <c r="G1555">
        <v>53456</v>
      </c>
      <c r="H1555" s="6">
        <v>1101.5801904761906</v>
      </c>
      <c r="I1555" s="226">
        <f>VLOOKUP(G1555,'VDs DUELOS'!$D$2:$G$1571,4,0)-H1555</f>
        <v>0</v>
      </c>
    </row>
    <row r="1556" spans="7:9" x14ac:dyDescent="0.25">
      <c r="G1556">
        <v>53458</v>
      </c>
      <c r="H1556" s="6">
        <v>1229.3070476190478</v>
      </c>
      <c r="I1556" s="226">
        <f>VLOOKUP(G1556,'VDs DUELOS'!$D$2:$G$1571,4,0)-H1556</f>
        <v>0</v>
      </c>
    </row>
    <row r="1557" spans="7:9" x14ac:dyDescent="0.25">
      <c r="G1557">
        <v>53461</v>
      </c>
      <c r="H1557" s="6">
        <v>734.94025599999998</v>
      </c>
      <c r="I1557" s="226" t="e">
        <f>VLOOKUP(G1557,'VDs DUELOS'!$D$2:$G$1571,4,0)-H1557</f>
        <v>#N/A</v>
      </c>
    </row>
    <row r="1558" spans="7:9" x14ac:dyDescent="0.25">
      <c r="G1558">
        <v>53464</v>
      </c>
      <c r="H1558" s="6">
        <v>0</v>
      </c>
      <c r="I1558" s="226" t="e">
        <f>VLOOKUP(G1558,'VDs DUELOS'!$D$2:$G$1571,4,0)-H1558</f>
        <v>#N/A</v>
      </c>
    </row>
    <row r="1559" spans="7:9" x14ac:dyDescent="0.25">
      <c r="G1559">
        <v>53468</v>
      </c>
      <c r="H1559" s="6">
        <v>1219.8023644444445</v>
      </c>
      <c r="I1559" s="226">
        <f>VLOOKUP(G1559,'VDs DUELOS'!$D$2:$G$1571,4,0)-H1559</f>
        <v>0</v>
      </c>
    </row>
    <row r="1560" spans="7:9" x14ac:dyDescent="0.25">
      <c r="G1560">
        <v>53469</v>
      </c>
      <c r="H1560" s="6">
        <v>1283.5434880000003</v>
      </c>
      <c r="I1560" s="226">
        <f>VLOOKUP(G1560,'VDs DUELOS'!$D$2:$G$1571,4,0)-H1560</f>
        <v>0</v>
      </c>
    </row>
    <row r="1561" spans="7:9" x14ac:dyDescent="0.25">
      <c r="G1561">
        <v>53474</v>
      </c>
      <c r="H1561" s="6">
        <v>0</v>
      </c>
      <c r="I1561" s="226" t="e">
        <f>VLOOKUP(G1561,'VDs DUELOS'!$D$2:$G$1571,4,0)-H1561</f>
        <v>#N/A</v>
      </c>
    </row>
    <row r="1562" spans="7:9" x14ac:dyDescent="0.25">
      <c r="G1562">
        <v>53475</v>
      </c>
      <c r="H1562" s="6">
        <v>1006.2751161904762</v>
      </c>
      <c r="I1562" s="226">
        <f>VLOOKUP(G1562,'VDs DUELOS'!$D$2:$G$1571,4,0)-H1562</f>
        <v>0</v>
      </c>
    </row>
    <row r="1563" spans="7:9" x14ac:dyDescent="0.25">
      <c r="G1563">
        <v>53478</v>
      </c>
      <c r="H1563" s="6">
        <v>2800.7942736842106</v>
      </c>
      <c r="I1563" s="226">
        <f>VLOOKUP(G1563,'VDs DUELOS'!$D$2:$G$1571,4,0)-H1563</f>
        <v>0</v>
      </c>
    </row>
    <row r="1564" spans="7:9" x14ac:dyDescent="0.25">
      <c r="G1564">
        <v>53482</v>
      </c>
      <c r="H1564" s="6">
        <v>780.99756000000002</v>
      </c>
      <c r="I1564" s="226">
        <f>VLOOKUP(G1564,'VDs DUELOS'!$D$2:$G$1571,4,0)-H1564</f>
        <v>0</v>
      </c>
    </row>
    <row r="1565" spans="7:9" x14ac:dyDescent="0.25">
      <c r="G1565">
        <v>53483</v>
      </c>
      <c r="H1565" s="6">
        <v>0</v>
      </c>
      <c r="I1565" s="226" t="e">
        <f>VLOOKUP(G1565,'VDs DUELOS'!$D$2:$G$1571,4,0)-H1565</f>
        <v>#N/A</v>
      </c>
    </row>
    <row r="1566" spans="7:9" x14ac:dyDescent="0.25">
      <c r="G1566">
        <v>53484</v>
      </c>
      <c r="H1566" s="6">
        <v>1482.1695314285716</v>
      </c>
      <c r="I1566" s="226">
        <f>VLOOKUP(G1566,'VDs DUELOS'!$D$2:$G$1571,4,0)-H1566</f>
        <v>0</v>
      </c>
    </row>
    <row r="1567" spans="7:9" x14ac:dyDescent="0.25">
      <c r="G1567">
        <v>53485</v>
      </c>
      <c r="H1567" s="6">
        <v>792.22348190476191</v>
      </c>
      <c r="I1567" s="226">
        <f>VLOOKUP(G1567,'VDs DUELOS'!$D$2:$G$1571,4,0)-H1567</f>
        <v>0</v>
      </c>
    </row>
    <row r="1568" spans="7:9" x14ac:dyDescent="0.25">
      <c r="G1568">
        <v>53486</v>
      </c>
      <c r="H1568" s="6">
        <v>696.58656800000006</v>
      </c>
      <c r="I1568" s="226">
        <f>VLOOKUP(G1568,'VDs DUELOS'!$D$2:$G$1571,4,0)-H1568</f>
        <v>0</v>
      </c>
    </row>
    <row r="1569" spans="7:9" x14ac:dyDescent="0.25">
      <c r="G1569">
        <v>53487</v>
      </c>
      <c r="H1569" s="6">
        <v>1140.7190019047619</v>
      </c>
      <c r="I1569" s="226">
        <f>VLOOKUP(G1569,'VDs DUELOS'!$D$2:$G$1571,4,0)-H1569</f>
        <v>0</v>
      </c>
    </row>
    <row r="1570" spans="7:9" x14ac:dyDescent="0.25">
      <c r="G1570">
        <v>53492</v>
      </c>
      <c r="H1570" s="6">
        <v>1187.011456</v>
      </c>
      <c r="I1570" s="226">
        <f>VLOOKUP(G1570,'VDs DUELOS'!$D$2:$G$1571,4,0)-H1570</f>
        <v>0</v>
      </c>
    </row>
    <row r="1571" spans="7:9" x14ac:dyDescent="0.25">
      <c r="G1571">
        <v>53496</v>
      </c>
      <c r="H1571" s="6">
        <v>1184.1221561904763</v>
      </c>
      <c r="I1571" s="226">
        <f>VLOOKUP(G1571,'VDs DUELOS'!$D$2:$G$1571,4,0)-H1571</f>
        <v>0</v>
      </c>
    </row>
    <row r="1572" spans="7:9" x14ac:dyDescent="0.25">
      <c r="G1572">
        <v>53498</v>
      </c>
      <c r="H1572" s="6">
        <v>0</v>
      </c>
      <c r="I1572" s="226" t="e">
        <f>VLOOKUP(G1572,'VDs DUELOS'!$D$2:$G$1571,4,0)-H1572</f>
        <v>#N/A</v>
      </c>
    </row>
    <row r="1573" spans="7:9" x14ac:dyDescent="0.25">
      <c r="G1573">
        <v>53499</v>
      </c>
      <c r="H1573" s="6">
        <v>1227.2030095238097</v>
      </c>
      <c r="I1573" s="226">
        <f>VLOOKUP(G1573,'VDs DUELOS'!$D$2:$G$1571,4,0)-H1573</f>
        <v>0</v>
      </c>
    </row>
    <row r="1574" spans="7:9" x14ac:dyDescent="0.25">
      <c r="G1574">
        <v>53503</v>
      </c>
      <c r="H1574" s="6">
        <v>631.50959999999998</v>
      </c>
      <c r="I1574" s="226">
        <f>VLOOKUP(G1574,'VDs DUELOS'!$D$2:$G$1571,4,0)-H1574</f>
        <v>0</v>
      </c>
    </row>
    <row r="1575" spans="7:9" x14ac:dyDescent="0.25">
      <c r="G1575">
        <v>53504</v>
      </c>
      <c r="H1575" s="6">
        <v>0</v>
      </c>
      <c r="I1575" s="226" t="e">
        <f>VLOOKUP(G1575,'VDs DUELOS'!$D$2:$G$1571,4,0)-H1575</f>
        <v>#N/A</v>
      </c>
    </row>
    <row r="1576" spans="7:9" x14ac:dyDescent="0.25">
      <c r="G1576">
        <v>53506</v>
      </c>
      <c r="H1576" s="6">
        <v>3062.0086800000004</v>
      </c>
      <c r="I1576" s="226">
        <f>VLOOKUP(G1576,'VDs DUELOS'!$D$2:$G$1571,4,0)-H1576</f>
        <v>0</v>
      </c>
    </row>
    <row r="1577" spans="7:9" x14ac:dyDescent="0.25">
      <c r="G1577">
        <v>53512</v>
      </c>
      <c r="H1577" s="6">
        <v>0</v>
      </c>
      <c r="I1577" s="226" t="e">
        <f>VLOOKUP(G1577,'VDs DUELOS'!$D$2:$G$1571,4,0)-H1577</f>
        <v>#N/A</v>
      </c>
    </row>
    <row r="1578" spans="7:9" x14ac:dyDescent="0.25">
      <c r="G1578">
        <v>53516</v>
      </c>
      <c r="H1578" s="6">
        <v>1036.2824152380952</v>
      </c>
      <c r="I1578" s="226">
        <f>VLOOKUP(G1578,'VDs DUELOS'!$D$2:$G$1571,4,0)-H1578</f>
        <v>0</v>
      </c>
    </row>
    <row r="1579" spans="7:9" x14ac:dyDescent="0.25">
      <c r="G1579">
        <v>53518</v>
      </c>
      <c r="H1579" s="6">
        <v>812.57695238095243</v>
      </c>
      <c r="I1579" s="226">
        <f>VLOOKUP(G1579,'VDs DUELOS'!$D$2:$G$1571,4,0)-H1579</f>
        <v>0</v>
      </c>
    </row>
    <row r="1580" spans="7:9" x14ac:dyDescent="0.25">
      <c r="G1580">
        <v>53519</v>
      </c>
      <c r="H1580" s="6">
        <v>1241.4768457142857</v>
      </c>
      <c r="I1580" s="226">
        <f>VLOOKUP(G1580,'VDs DUELOS'!$D$2:$G$1571,4,0)-H1580</f>
        <v>0</v>
      </c>
    </row>
    <row r="1581" spans="7:9" x14ac:dyDescent="0.25">
      <c r="G1581">
        <v>53521</v>
      </c>
      <c r="H1581" s="6">
        <v>885.18321523809527</v>
      </c>
      <c r="I1581" s="226">
        <f>VLOOKUP(G1581,'VDs DUELOS'!$D$2:$G$1571,4,0)-H1581</f>
        <v>0</v>
      </c>
    </row>
    <row r="1582" spans="7:9" x14ac:dyDescent="0.25">
      <c r="G1582">
        <v>53523</v>
      </c>
      <c r="H1582" s="6">
        <v>1081.8926231578948</v>
      </c>
      <c r="I1582" s="226">
        <f>VLOOKUP(G1582,'VDs DUELOS'!$D$2:$G$1571,4,0)-H1582</f>
        <v>0</v>
      </c>
    </row>
    <row r="1583" spans="7:9" x14ac:dyDescent="0.25">
      <c r="G1583">
        <v>53525</v>
      </c>
      <c r="H1583" s="6">
        <v>0</v>
      </c>
      <c r="I1583" s="226" t="e">
        <f>VLOOKUP(G1583,'VDs DUELOS'!$D$2:$G$1571,4,0)-H1583</f>
        <v>#N/A</v>
      </c>
    </row>
    <row r="1584" spans="7:9" x14ac:dyDescent="0.25">
      <c r="G1584">
        <v>53526</v>
      </c>
      <c r="H1584" s="6">
        <v>0</v>
      </c>
      <c r="I1584" s="226" t="e">
        <f>VLOOKUP(G1584,'VDs DUELOS'!$D$2:$G$1571,4,0)-H1584</f>
        <v>#N/A</v>
      </c>
    </row>
    <row r="1585" spans="7:9" x14ac:dyDescent="0.25">
      <c r="G1585">
        <v>53527</v>
      </c>
      <c r="H1585" s="6">
        <v>0</v>
      </c>
      <c r="I1585" s="226" t="e">
        <f>VLOOKUP(G1585,'VDs DUELOS'!$D$2:$G$1571,4,0)-H1585</f>
        <v>#N/A</v>
      </c>
    </row>
    <row r="1586" spans="7:9" x14ac:dyDescent="0.25">
      <c r="G1586">
        <v>53530</v>
      </c>
      <c r="H1586" s="6">
        <v>1133.9564800000001</v>
      </c>
      <c r="I1586" s="226">
        <f>VLOOKUP(G1586,'VDs DUELOS'!$D$2:$G$1571,4,0)-H1586</f>
        <v>0</v>
      </c>
    </row>
    <row r="1587" spans="7:9" x14ac:dyDescent="0.25">
      <c r="G1587">
        <v>53538</v>
      </c>
      <c r="H1587" s="6">
        <v>824.47515199999998</v>
      </c>
      <c r="I1587" s="226">
        <f>VLOOKUP(G1587,'VDs DUELOS'!$D$2:$G$1571,4,0)-H1587</f>
        <v>0</v>
      </c>
    </row>
    <row r="1588" spans="7:9" x14ac:dyDescent="0.25">
      <c r="G1588">
        <v>53540</v>
      </c>
      <c r="H1588" s="6">
        <v>0</v>
      </c>
      <c r="I1588" s="226" t="e">
        <f>VLOOKUP(G1588,'VDs DUELOS'!$D$2:$G$1571,4,0)-H1588</f>
        <v>#N/A</v>
      </c>
    </row>
    <row r="1589" spans="7:9" x14ac:dyDescent="0.25">
      <c r="G1589">
        <v>53541</v>
      </c>
      <c r="H1589" s="6">
        <v>645.9076266666666</v>
      </c>
      <c r="I1589" s="226">
        <f>VLOOKUP(G1589,'VDs DUELOS'!$D$2:$G$1571,4,0)-H1589</f>
        <v>0</v>
      </c>
    </row>
    <row r="1590" spans="7:9" x14ac:dyDescent="0.25">
      <c r="G1590">
        <v>53542</v>
      </c>
      <c r="H1590" s="6">
        <v>1132.9144304761905</v>
      </c>
      <c r="I1590" s="226">
        <f>VLOOKUP(G1590,'VDs DUELOS'!$D$2:$G$1571,4,0)-H1590</f>
        <v>0</v>
      </c>
    </row>
    <row r="1591" spans="7:9" x14ac:dyDescent="0.25">
      <c r="G1591">
        <v>53543</v>
      </c>
      <c r="H1591" s="6">
        <v>848.53005714285723</v>
      </c>
      <c r="I1591" s="226">
        <f>VLOOKUP(G1591,'VDs DUELOS'!$D$2:$G$1571,4,0)-H1591</f>
        <v>0</v>
      </c>
    </row>
    <row r="1592" spans="7:9" x14ac:dyDescent="0.25">
      <c r="G1592">
        <v>53546</v>
      </c>
      <c r="H1592" s="6">
        <v>1511.7182476190476</v>
      </c>
      <c r="I1592" s="226">
        <f>VLOOKUP(G1592,'VDs DUELOS'!$D$2:$G$1571,4,0)-H1592</f>
        <v>0</v>
      </c>
    </row>
    <row r="1593" spans="7:9" x14ac:dyDescent="0.25">
      <c r="G1593">
        <v>53547</v>
      </c>
      <c r="H1593" s="6">
        <v>2957.9782933333336</v>
      </c>
      <c r="I1593" s="226">
        <f>VLOOKUP(G1593,'VDs DUELOS'!$D$2:$G$1571,4,0)-H1593</f>
        <v>0</v>
      </c>
    </row>
    <row r="1594" spans="7:9" x14ac:dyDescent="0.25">
      <c r="G1594">
        <v>53548</v>
      </c>
      <c r="H1594" s="6">
        <v>2921.9542933333337</v>
      </c>
      <c r="I1594" s="226">
        <f>VLOOKUP(G1594,'VDs DUELOS'!$D$2:$G$1571,4,0)-H1594</f>
        <v>0</v>
      </c>
    </row>
    <row r="1595" spans="7:9" x14ac:dyDescent="0.25">
      <c r="G1595">
        <v>53549</v>
      </c>
      <c r="H1595" s="6">
        <v>837.60319238095235</v>
      </c>
      <c r="I1595" s="226">
        <f>VLOOKUP(G1595,'VDs DUELOS'!$D$2:$G$1571,4,0)-H1595</f>
        <v>0</v>
      </c>
    </row>
    <row r="1596" spans="7:9" x14ac:dyDescent="0.25">
      <c r="G1596">
        <v>53550</v>
      </c>
      <c r="H1596" s="6">
        <v>1083.913448</v>
      </c>
      <c r="I1596" s="226">
        <f>VLOOKUP(G1596,'VDs DUELOS'!$D$2:$G$1571,4,0)-H1596</f>
        <v>0</v>
      </c>
    </row>
    <row r="1597" spans="7:9" x14ac:dyDescent="0.25">
      <c r="G1597">
        <v>53552</v>
      </c>
      <c r="H1597" s="6">
        <v>839.58255238095251</v>
      </c>
      <c r="I1597" s="226">
        <f>VLOOKUP(G1597,'VDs DUELOS'!$D$2:$G$1571,4,0)-H1597</f>
        <v>0</v>
      </c>
    </row>
    <row r="1598" spans="7:9" x14ac:dyDescent="0.25">
      <c r="G1598">
        <v>53555</v>
      </c>
      <c r="H1598" s="6">
        <v>1743.8555428571428</v>
      </c>
      <c r="I1598" s="226">
        <f>VLOOKUP(G1598,'VDs DUELOS'!$D$2:$G$1571,4,0)-H1598</f>
        <v>0</v>
      </c>
    </row>
    <row r="1599" spans="7:9" x14ac:dyDescent="0.25">
      <c r="G1599">
        <v>53559</v>
      </c>
      <c r="H1599" s="6">
        <v>1952.3216800000002</v>
      </c>
      <c r="I1599" s="226">
        <f>VLOOKUP(G1599,'VDs DUELOS'!$D$2:$G$1571,4,0)-H1599</f>
        <v>0</v>
      </c>
    </row>
    <row r="1600" spans="7:9" x14ac:dyDescent="0.25">
      <c r="G1600">
        <v>53560</v>
      </c>
      <c r="H1600" s="6">
        <v>0</v>
      </c>
      <c r="I1600" s="226" t="e">
        <f>VLOOKUP(G1600,'VDs DUELOS'!$D$2:$G$1571,4,0)-H1600</f>
        <v>#N/A</v>
      </c>
    </row>
    <row r="1601" spans="7:9" x14ac:dyDescent="0.25">
      <c r="G1601">
        <v>53563</v>
      </c>
      <c r="H1601" s="6">
        <v>910.56580571428572</v>
      </c>
      <c r="I1601" s="226">
        <f>VLOOKUP(G1601,'VDs DUELOS'!$D$2:$G$1571,4,0)-H1601</f>
        <v>0</v>
      </c>
    </row>
    <row r="1602" spans="7:9" x14ac:dyDescent="0.25">
      <c r="G1602">
        <v>53564</v>
      </c>
      <c r="H1602" s="6">
        <v>796.77718095238106</v>
      </c>
      <c r="I1602" s="226">
        <f>VLOOKUP(G1602,'VDs DUELOS'!$D$2:$G$1571,4,0)-H1602</f>
        <v>0</v>
      </c>
    </row>
    <row r="1603" spans="7:9" x14ac:dyDescent="0.25">
      <c r="G1603">
        <v>53566</v>
      </c>
      <c r="H1603" s="6">
        <v>1322.5162319999999</v>
      </c>
      <c r="I1603" s="226" t="e">
        <f>VLOOKUP(G1603,'VDs DUELOS'!$D$2:$G$1571,4,0)-H1603</f>
        <v>#N/A</v>
      </c>
    </row>
    <row r="1604" spans="7:9" x14ac:dyDescent="0.25">
      <c r="G1604">
        <v>53568</v>
      </c>
      <c r="H1604" s="6">
        <v>2131.7003428571429</v>
      </c>
      <c r="I1604" s="226">
        <f>VLOOKUP(G1604,'VDs DUELOS'!$D$2:$G$1571,4,0)-H1604</f>
        <v>0</v>
      </c>
    </row>
    <row r="1605" spans="7:9" x14ac:dyDescent="0.25">
      <c r="G1605">
        <v>53569</v>
      </c>
      <c r="H1605" s="6">
        <v>1055.863672</v>
      </c>
      <c r="I1605" s="226">
        <f>VLOOKUP(G1605,'VDs DUELOS'!$D$2:$G$1571,4,0)-H1605</f>
        <v>0</v>
      </c>
    </row>
    <row r="1606" spans="7:9" x14ac:dyDescent="0.25">
      <c r="G1606">
        <v>53572</v>
      </c>
      <c r="H1606" s="6">
        <v>1223.0959390476191</v>
      </c>
      <c r="I1606" s="226">
        <f>VLOOKUP(G1606,'VDs DUELOS'!$D$2:$G$1571,4,0)-H1606</f>
        <v>0</v>
      </c>
    </row>
    <row r="1607" spans="7:9" x14ac:dyDescent="0.25">
      <c r="G1607">
        <v>53573</v>
      </c>
      <c r="H1607" s="6">
        <v>1172.5692038095237</v>
      </c>
      <c r="I1607" s="226">
        <f>VLOOKUP(G1607,'VDs DUELOS'!$D$2:$G$1571,4,0)-H1607</f>
        <v>0</v>
      </c>
    </row>
    <row r="1608" spans="7:9" x14ac:dyDescent="0.25">
      <c r="G1608">
        <v>53574</v>
      </c>
      <c r="H1608" s="6">
        <v>1502.7874320000001</v>
      </c>
      <c r="I1608" s="226">
        <f>VLOOKUP(G1608,'VDs DUELOS'!$D$2:$G$1571,4,0)-H1608</f>
        <v>0</v>
      </c>
    </row>
    <row r="1609" spans="7:9" x14ac:dyDescent="0.25">
      <c r="G1609">
        <v>53575</v>
      </c>
      <c r="H1609" s="6">
        <v>0</v>
      </c>
      <c r="I1609" s="226" t="e">
        <f>VLOOKUP(G1609,'VDs DUELOS'!$D$2:$G$1571,4,0)-H1609</f>
        <v>#N/A</v>
      </c>
    </row>
    <row r="1610" spans="7:9" x14ac:dyDescent="0.25">
      <c r="G1610">
        <v>53577</v>
      </c>
      <c r="H1610" s="6">
        <v>1184.1476294736842</v>
      </c>
      <c r="I1610" s="226">
        <f>VLOOKUP(G1610,'VDs DUELOS'!$D$2:$G$1571,4,0)-H1610</f>
        <v>0</v>
      </c>
    </row>
    <row r="1611" spans="7:9" x14ac:dyDescent="0.25">
      <c r="G1611">
        <v>53578</v>
      </c>
      <c r="H1611" s="6">
        <v>1053.4832800000001</v>
      </c>
      <c r="I1611" s="226">
        <f>VLOOKUP(G1611,'VDs DUELOS'!$D$2:$G$1571,4,0)-H1611</f>
        <v>0</v>
      </c>
    </row>
    <row r="1612" spans="7:9" x14ac:dyDescent="0.25">
      <c r="G1612">
        <v>53582</v>
      </c>
      <c r="H1612" s="6">
        <v>1398.3693866666667</v>
      </c>
      <c r="I1612" s="226">
        <f>VLOOKUP(G1612,'VDs DUELOS'!$D$2:$G$1571,4,0)-H1612</f>
        <v>0</v>
      </c>
    </row>
    <row r="1613" spans="7:9" x14ac:dyDescent="0.25">
      <c r="G1613">
        <v>53587</v>
      </c>
      <c r="H1613" s="6">
        <v>769.74768800000004</v>
      </c>
      <c r="I1613" s="226">
        <f>VLOOKUP(G1613,'VDs DUELOS'!$D$2:$G$1571,4,0)-H1613</f>
        <v>0</v>
      </c>
    </row>
    <row r="1614" spans="7:9" x14ac:dyDescent="0.25">
      <c r="G1614">
        <v>53588</v>
      </c>
      <c r="H1614" s="6">
        <v>1192.2027809523811</v>
      </c>
      <c r="I1614" s="226">
        <f>VLOOKUP(G1614,'VDs DUELOS'!$D$2:$G$1571,4,0)-H1614</f>
        <v>0</v>
      </c>
    </row>
    <row r="1615" spans="7:9" x14ac:dyDescent="0.25">
      <c r="G1615">
        <v>53591</v>
      </c>
      <c r="H1615" s="6">
        <v>1032.1618819047619</v>
      </c>
      <c r="I1615" s="226">
        <f>VLOOKUP(G1615,'VDs DUELOS'!$D$2:$G$1571,4,0)-H1615</f>
        <v>0</v>
      </c>
    </row>
    <row r="1616" spans="7:9" x14ac:dyDescent="0.25">
      <c r="G1616">
        <v>53592</v>
      </c>
      <c r="H1616" s="6">
        <v>0</v>
      </c>
      <c r="I1616" s="226" t="e">
        <f>VLOOKUP(G1616,'VDs DUELOS'!$D$2:$G$1571,4,0)-H1616</f>
        <v>#N/A</v>
      </c>
    </row>
    <row r="1617" spans="7:9" x14ac:dyDescent="0.25">
      <c r="G1617">
        <v>53593</v>
      </c>
      <c r="H1617" s="6">
        <v>1257.0169094736843</v>
      </c>
      <c r="I1617" s="226">
        <f>VLOOKUP(G1617,'VDs DUELOS'!$D$2:$G$1571,4,0)-H1617</f>
        <v>0</v>
      </c>
    </row>
    <row r="1618" spans="7:9" x14ac:dyDescent="0.25">
      <c r="G1618">
        <v>53594</v>
      </c>
      <c r="H1618" s="6">
        <v>1136.7024914285714</v>
      </c>
      <c r="I1618" s="226">
        <f>VLOOKUP(G1618,'VDs DUELOS'!$D$2:$G$1571,4,0)-H1618</f>
        <v>0</v>
      </c>
    </row>
    <row r="1619" spans="7:9" x14ac:dyDescent="0.25">
      <c r="G1619">
        <v>53595</v>
      </c>
      <c r="H1619" s="6">
        <v>655.16181333333327</v>
      </c>
      <c r="I1619" s="226">
        <f>VLOOKUP(G1619,'VDs DUELOS'!$D$2:$G$1571,4,0)-H1619</f>
        <v>0</v>
      </c>
    </row>
    <row r="1620" spans="7:9" x14ac:dyDescent="0.25">
      <c r="G1620">
        <v>53597</v>
      </c>
      <c r="H1620" s="6">
        <v>0</v>
      </c>
      <c r="I1620" s="226" t="e">
        <f>VLOOKUP(G1620,'VDs DUELOS'!$D$2:$G$1571,4,0)-H1620</f>
        <v>#N/A</v>
      </c>
    </row>
    <row r="1621" spans="7:9" x14ac:dyDescent="0.25">
      <c r="G1621">
        <v>53598</v>
      </c>
      <c r="H1621" s="6">
        <v>795.24576000000002</v>
      </c>
      <c r="I1621" s="226">
        <f>VLOOKUP(G1621,'VDs DUELOS'!$D$2:$G$1571,4,0)-H1621</f>
        <v>0</v>
      </c>
    </row>
    <row r="1622" spans="7:9" x14ac:dyDescent="0.25">
      <c r="G1622">
        <v>53599</v>
      </c>
      <c r="H1622" s="6">
        <v>0</v>
      </c>
      <c r="I1622" s="226" t="e">
        <f>VLOOKUP(G1622,'VDs DUELOS'!$D$2:$G$1571,4,0)-H1622</f>
        <v>#N/A</v>
      </c>
    </row>
    <row r="1623" spans="7:9" x14ac:dyDescent="0.25">
      <c r="G1623">
        <v>53601</v>
      </c>
      <c r="H1623" s="6">
        <v>0</v>
      </c>
      <c r="I1623" s="226">
        <f>VLOOKUP(G1623,'VDs DUELOS'!$D$2:$G$1571,4,0)-H1623</f>
        <v>0</v>
      </c>
    </row>
    <row r="1624" spans="7:9" x14ac:dyDescent="0.25">
      <c r="G1624">
        <v>53602</v>
      </c>
      <c r="H1624" s="6">
        <v>1512.86672</v>
      </c>
      <c r="I1624" s="226">
        <f>VLOOKUP(G1624,'VDs DUELOS'!$D$2:$G$1571,4,0)-H1624</f>
        <v>0</v>
      </c>
    </row>
    <row r="1625" spans="7:9" x14ac:dyDescent="0.25">
      <c r="G1625">
        <v>53603</v>
      </c>
      <c r="H1625" s="6">
        <v>0</v>
      </c>
      <c r="I1625" s="226" t="e">
        <f>VLOOKUP(G1625,'VDs DUELOS'!$D$2:$G$1571,4,0)-H1625</f>
        <v>#N/A</v>
      </c>
    </row>
    <row r="1626" spans="7:9" x14ac:dyDescent="0.25">
      <c r="G1626">
        <v>53604</v>
      </c>
      <c r="H1626" s="6">
        <v>1011.1802590476191</v>
      </c>
      <c r="I1626" s="226">
        <f>VLOOKUP(G1626,'VDs DUELOS'!$D$2:$G$1571,4,0)-H1626</f>
        <v>0</v>
      </c>
    </row>
    <row r="1627" spans="7:9" x14ac:dyDescent="0.25">
      <c r="G1627">
        <v>53605</v>
      </c>
      <c r="H1627" s="6">
        <v>663.64122947368423</v>
      </c>
      <c r="I1627" s="226">
        <f>VLOOKUP(G1627,'VDs DUELOS'!$D$2:$G$1571,4,0)-H1627</f>
        <v>0</v>
      </c>
    </row>
    <row r="1628" spans="7:9" x14ac:dyDescent="0.25">
      <c r="G1628">
        <v>53606</v>
      </c>
      <c r="H1628" s="6">
        <v>0</v>
      </c>
      <c r="I1628" s="226" t="e">
        <f>VLOOKUP(G1628,'VDs DUELOS'!$D$2:$G$1571,4,0)-H1628</f>
        <v>#N/A</v>
      </c>
    </row>
    <row r="1629" spans="7:9" x14ac:dyDescent="0.25">
      <c r="G1629">
        <v>53607</v>
      </c>
      <c r="H1629" s="6">
        <v>0</v>
      </c>
      <c r="I1629" s="226">
        <f>VLOOKUP(G1629,'VDs DUELOS'!$D$2:$G$1571,4,0)-H1629</f>
        <v>0</v>
      </c>
    </row>
    <row r="1630" spans="7:9" x14ac:dyDescent="0.25">
      <c r="G1630">
        <v>53608</v>
      </c>
      <c r="H1630" s="6">
        <v>1207.5829257142857</v>
      </c>
      <c r="I1630" s="226">
        <f>VLOOKUP(G1630,'VDs DUELOS'!$D$2:$G$1571,4,0)-H1630</f>
        <v>0</v>
      </c>
    </row>
    <row r="1631" spans="7:9" x14ac:dyDescent="0.25">
      <c r="G1631">
        <v>53610</v>
      </c>
      <c r="H1631" s="6">
        <v>0</v>
      </c>
      <c r="I1631" s="226" t="e">
        <f>VLOOKUP(G1631,'VDs DUELOS'!$D$2:$G$1571,4,0)-H1631</f>
        <v>#N/A</v>
      </c>
    </row>
    <row r="1632" spans="7:9" x14ac:dyDescent="0.25">
      <c r="G1632">
        <v>53613</v>
      </c>
      <c r="H1632" s="6">
        <v>623.95935238095251</v>
      </c>
      <c r="I1632" s="226" t="e">
        <f>VLOOKUP(G1632,'VDs DUELOS'!$D$2:$G$1571,4,0)-H1632</f>
        <v>#N/A</v>
      </c>
    </row>
    <row r="1633" spans="7:9" x14ac:dyDescent="0.25">
      <c r="G1633">
        <v>53614</v>
      </c>
      <c r="H1633" s="6">
        <v>1355.9519314285715</v>
      </c>
      <c r="I1633" s="226">
        <f>VLOOKUP(G1633,'VDs DUELOS'!$D$2:$G$1571,4,0)-H1633</f>
        <v>0</v>
      </c>
    </row>
    <row r="1634" spans="7:9" x14ac:dyDescent="0.25">
      <c r="G1634">
        <v>53615</v>
      </c>
      <c r="H1634" s="6">
        <v>1860.2660190476192</v>
      </c>
      <c r="I1634" s="226">
        <f>VLOOKUP(G1634,'VDs DUELOS'!$D$2:$G$1571,4,0)-H1634</f>
        <v>0</v>
      </c>
    </row>
    <row r="1635" spans="7:9" x14ac:dyDescent="0.25">
      <c r="G1635">
        <v>53617</v>
      </c>
      <c r="H1635" s="6">
        <v>0</v>
      </c>
      <c r="I1635" s="226" t="e">
        <f>VLOOKUP(G1635,'VDs DUELOS'!$D$2:$G$1571,4,0)-H1635</f>
        <v>#N/A</v>
      </c>
    </row>
    <row r="1636" spans="7:9" x14ac:dyDescent="0.25">
      <c r="G1636">
        <v>53618</v>
      </c>
      <c r="H1636" s="6">
        <v>1035.4700495238096</v>
      </c>
      <c r="I1636" s="226">
        <f>VLOOKUP(G1636,'VDs DUELOS'!$D$2:$G$1571,4,0)-H1636</f>
        <v>0</v>
      </c>
    </row>
    <row r="1637" spans="7:9" x14ac:dyDescent="0.25">
      <c r="G1637">
        <v>53619</v>
      </c>
      <c r="H1637" s="6">
        <v>1041.0813485714286</v>
      </c>
      <c r="I1637" s="226">
        <f>VLOOKUP(G1637,'VDs DUELOS'!$D$2:$G$1571,4,0)-H1637</f>
        <v>0</v>
      </c>
    </row>
    <row r="1638" spans="7:9" x14ac:dyDescent="0.25">
      <c r="G1638">
        <v>53622</v>
      </c>
      <c r="H1638" s="6">
        <v>917.89212952380956</v>
      </c>
      <c r="I1638" s="226">
        <f>VLOOKUP(G1638,'VDs DUELOS'!$D$2:$G$1571,4,0)-H1638</f>
        <v>0</v>
      </c>
    </row>
    <row r="1639" spans="7:9" x14ac:dyDescent="0.25">
      <c r="G1639">
        <v>53623</v>
      </c>
      <c r="H1639" s="6">
        <v>0</v>
      </c>
      <c r="I1639" s="226" t="e">
        <f>VLOOKUP(G1639,'VDs DUELOS'!$D$2:$G$1571,4,0)-H1639</f>
        <v>#N/A</v>
      </c>
    </row>
    <row r="1640" spans="7:9" x14ac:dyDescent="0.25">
      <c r="G1640">
        <v>53624</v>
      </c>
      <c r="H1640" s="6">
        <v>1656.2541942857142</v>
      </c>
      <c r="I1640" s="226">
        <f>VLOOKUP(G1640,'VDs DUELOS'!$D$2:$G$1571,4,0)-H1640</f>
        <v>0</v>
      </c>
    </row>
    <row r="1641" spans="7:9" x14ac:dyDescent="0.25">
      <c r="G1641">
        <v>53630</v>
      </c>
      <c r="H1641" s="6">
        <v>0</v>
      </c>
      <c r="I1641" s="226" t="e">
        <f>VLOOKUP(G1641,'VDs DUELOS'!$D$2:$G$1571,4,0)-H1641</f>
        <v>#N/A</v>
      </c>
    </row>
    <row r="1642" spans="7:9" x14ac:dyDescent="0.25">
      <c r="G1642">
        <v>53633</v>
      </c>
      <c r="H1642" s="6">
        <v>1277.4987276190477</v>
      </c>
      <c r="I1642" s="226">
        <f>VLOOKUP(G1642,'VDs DUELOS'!$D$2:$G$1571,4,0)-H1642</f>
        <v>0</v>
      </c>
    </row>
    <row r="1643" spans="7:9" x14ac:dyDescent="0.25">
      <c r="G1643">
        <v>53634</v>
      </c>
      <c r="H1643" s="6">
        <v>0</v>
      </c>
      <c r="I1643" s="226">
        <f>VLOOKUP(G1643,'VDs DUELOS'!$D$2:$G$1571,4,0)-H1643</f>
        <v>0</v>
      </c>
    </row>
    <row r="1644" spans="7:9" x14ac:dyDescent="0.25">
      <c r="G1644">
        <v>53639</v>
      </c>
      <c r="H1644" s="6">
        <v>0</v>
      </c>
      <c r="I1644" s="226" t="e">
        <f>VLOOKUP(G1644,'VDs DUELOS'!$D$2:$G$1571,4,0)-H1644</f>
        <v>#N/A</v>
      </c>
    </row>
    <row r="1645" spans="7:9" x14ac:dyDescent="0.25">
      <c r="G1645">
        <v>53641</v>
      </c>
      <c r="H1645" s="6">
        <v>1034.4347031578948</v>
      </c>
      <c r="I1645" s="226">
        <f>VLOOKUP(G1645,'VDs DUELOS'!$D$2:$G$1571,4,0)-H1645</f>
        <v>0</v>
      </c>
    </row>
    <row r="1646" spans="7:9" x14ac:dyDescent="0.25">
      <c r="G1646">
        <v>53643</v>
      </c>
      <c r="H1646" s="6">
        <v>1037.8561676190477</v>
      </c>
      <c r="I1646" s="226">
        <f>VLOOKUP(G1646,'VDs DUELOS'!$D$2:$G$1571,4,0)-H1646</f>
        <v>0</v>
      </c>
    </row>
    <row r="1647" spans="7:9" x14ac:dyDescent="0.25">
      <c r="G1647">
        <v>53644</v>
      </c>
      <c r="H1647" s="6">
        <v>1502.9680838095237</v>
      </c>
      <c r="I1647" s="226">
        <f>VLOOKUP(G1647,'VDs DUELOS'!$D$2:$G$1571,4,0)-H1647</f>
        <v>0</v>
      </c>
    </row>
    <row r="1648" spans="7:9" x14ac:dyDescent="0.25">
      <c r="G1648">
        <v>53646</v>
      </c>
      <c r="H1648" s="6">
        <v>0</v>
      </c>
      <c r="I1648" s="226" t="e">
        <f>VLOOKUP(G1648,'VDs DUELOS'!$D$2:$G$1571,4,0)-H1648</f>
        <v>#N/A</v>
      </c>
    </row>
    <row r="1649" spans="7:9" x14ac:dyDescent="0.25">
      <c r="G1649">
        <v>53649</v>
      </c>
      <c r="H1649" s="6">
        <v>866.9569347368423</v>
      </c>
      <c r="I1649" s="226">
        <f>VLOOKUP(G1649,'VDs DUELOS'!$D$2:$G$1571,4,0)-H1649</f>
        <v>0</v>
      </c>
    </row>
    <row r="1650" spans="7:9" x14ac:dyDescent="0.25">
      <c r="G1650">
        <v>53651</v>
      </c>
      <c r="H1650" s="6">
        <v>790.86336761904772</v>
      </c>
      <c r="I1650" s="226">
        <f>VLOOKUP(G1650,'VDs DUELOS'!$D$2:$G$1571,4,0)-H1650</f>
        <v>0</v>
      </c>
    </row>
    <row r="1651" spans="7:9" x14ac:dyDescent="0.25">
      <c r="G1651">
        <v>53653</v>
      </c>
      <c r="H1651" s="6">
        <v>943.31289600000002</v>
      </c>
      <c r="I1651" s="226">
        <f>VLOOKUP(G1651,'VDs DUELOS'!$D$2:$G$1571,4,0)-H1651</f>
        <v>0</v>
      </c>
    </row>
    <row r="1652" spans="7:9" x14ac:dyDescent="0.25">
      <c r="G1652">
        <v>53654</v>
      </c>
      <c r="H1652" s="6">
        <v>1016.2438476190478</v>
      </c>
      <c r="I1652" s="226">
        <f>VLOOKUP(G1652,'VDs DUELOS'!$D$2:$G$1571,4,0)-H1652</f>
        <v>0</v>
      </c>
    </row>
    <row r="1653" spans="7:9" x14ac:dyDescent="0.25">
      <c r="G1653">
        <v>53655</v>
      </c>
      <c r="H1653" s="6">
        <v>1116.0215760000001</v>
      </c>
      <c r="I1653" s="226">
        <f>VLOOKUP(G1653,'VDs DUELOS'!$D$2:$G$1571,4,0)-H1653</f>
        <v>0</v>
      </c>
    </row>
    <row r="1654" spans="7:9" x14ac:dyDescent="0.25">
      <c r="G1654">
        <v>53656</v>
      </c>
      <c r="H1654" s="6">
        <v>0</v>
      </c>
      <c r="I1654" s="226">
        <f>VLOOKUP(G1654,'VDs DUELOS'!$D$2:$G$1571,4,0)-H1654</f>
        <v>0</v>
      </c>
    </row>
    <row r="1655" spans="7:9" x14ac:dyDescent="0.25">
      <c r="G1655">
        <v>53657</v>
      </c>
      <c r="H1655" s="6">
        <v>930.27927200000022</v>
      </c>
      <c r="I1655" s="226">
        <f>VLOOKUP(G1655,'VDs DUELOS'!$D$2:$G$1571,4,0)-H1655</f>
        <v>0</v>
      </c>
    </row>
    <row r="1656" spans="7:9" x14ac:dyDescent="0.25">
      <c r="G1656">
        <v>53658</v>
      </c>
      <c r="H1656" s="6">
        <v>0</v>
      </c>
      <c r="I1656" s="226" t="e">
        <f>VLOOKUP(G1656,'VDs DUELOS'!$D$2:$G$1571,4,0)-H1656</f>
        <v>#N/A</v>
      </c>
    </row>
    <row r="1657" spans="7:9" x14ac:dyDescent="0.25">
      <c r="G1657">
        <v>53659</v>
      </c>
      <c r="H1657" s="6">
        <v>599.32019368421049</v>
      </c>
      <c r="I1657" s="226">
        <f>VLOOKUP(G1657,'VDs DUELOS'!$D$2:$G$1571,4,0)-H1657</f>
        <v>0</v>
      </c>
    </row>
    <row r="1658" spans="7:9" x14ac:dyDescent="0.25">
      <c r="G1658">
        <v>53661</v>
      </c>
      <c r="H1658" s="6">
        <v>727.24797714285717</v>
      </c>
      <c r="I1658" s="226">
        <f>VLOOKUP(G1658,'VDs DUELOS'!$D$2:$G$1571,4,0)-H1658</f>
        <v>0</v>
      </c>
    </row>
    <row r="1659" spans="7:9" x14ac:dyDescent="0.25">
      <c r="G1659">
        <v>53662</v>
      </c>
      <c r="H1659" s="6">
        <v>1258.1948876190477</v>
      </c>
      <c r="I1659" s="226">
        <f>VLOOKUP(G1659,'VDs DUELOS'!$D$2:$G$1571,4,0)-H1659</f>
        <v>0</v>
      </c>
    </row>
    <row r="1660" spans="7:9" x14ac:dyDescent="0.25">
      <c r="G1660">
        <v>53665</v>
      </c>
      <c r="H1660" s="6">
        <v>771.32096000000001</v>
      </c>
      <c r="I1660" s="226">
        <f>VLOOKUP(G1660,'VDs DUELOS'!$D$2:$G$1571,4,0)-H1660</f>
        <v>0</v>
      </c>
    </row>
    <row r="1661" spans="7:9" x14ac:dyDescent="0.25">
      <c r="G1661">
        <v>53668</v>
      </c>
      <c r="H1661" s="6">
        <v>947.52361904761892</v>
      </c>
      <c r="I1661" s="226">
        <f>VLOOKUP(G1661,'VDs DUELOS'!$D$2:$G$1571,4,0)-H1661</f>
        <v>0</v>
      </c>
    </row>
    <row r="1662" spans="7:9" x14ac:dyDescent="0.25">
      <c r="G1662">
        <v>53670</v>
      </c>
      <c r="H1662" s="6">
        <v>0</v>
      </c>
      <c r="I1662" s="226" t="e">
        <f>VLOOKUP(G1662,'VDs DUELOS'!$D$2:$G$1571,4,0)-H1662</f>
        <v>#N/A</v>
      </c>
    </row>
    <row r="1663" spans="7:9" x14ac:dyDescent="0.25">
      <c r="G1663">
        <v>53672</v>
      </c>
      <c r="H1663" s="6">
        <v>0</v>
      </c>
      <c r="I1663" s="226" t="e">
        <f>VLOOKUP(G1663,'VDs DUELOS'!$D$2:$G$1571,4,0)-H1663</f>
        <v>#N/A</v>
      </c>
    </row>
    <row r="1664" spans="7:9" x14ac:dyDescent="0.25">
      <c r="G1664">
        <v>53675</v>
      </c>
      <c r="H1664" s="6">
        <v>1154.553328</v>
      </c>
      <c r="I1664" s="226">
        <f>VLOOKUP(G1664,'VDs DUELOS'!$D$2:$G$1571,4,0)-H1664</f>
        <v>0</v>
      </c>
    </row>
    <row r="1665" spans="7:9" x14ac:dyDescent="0.25">
      <c r="G1665">
        <v>53676</v>
      </c>
      <c r="H1665" s="6">
        <v>1111.3055923809522</v>
      </c>
      <c r="I1665" s="226">
        <f>VLOOKUP(G1665,'VDs DUELOS'!$D$2:$G$1571,4,0)-H1665</f>
        <v>0</v>
      </c>
    </row>
    <row r="1666" spans="7:9" x14ac:dyDescent="0.25">
      <c r="G1666">
        <v>53677</v>
      </c>
      <c r="H1666" s="6">
        <v>0</v>
      </c>
      <c r="I1666" s="226" t="e">
        <f>VLOOKUP(G1666,'VDs DUELOS'!$D$2:$G$1571,4,0)-H1666</f>
        <v>#N/A</v>
      </c>
    </row>
    <row r="1667" spans="7:9" x14ac:dyDescent="0.25">
      <c r="G1667">
        <v>53679</v>
      </c>
      <c r="H1667" s="6">
        <v>947.11424000000011</v>
      </c>
      <c r="I1667" s="226">
        <f>VLOOKUP(G1667,'VDs DUELOS'!$D$2:$G$1571,4,0)-H1667</f>
        <v>0</v>
      </c>
    </row>
    <row r="1668" spans="7:9" x14ac:dyDescent="0.25">
      <c r="G1668">
        <v>53681</v>
      </c>
      <c r="H1668" s="6">
        <v>732.57867428571444</v>
      </c>
      <c r="I1668" s="226">
        <f>VLOOKUP(G1668,'VDs DUELOS'!$D$2:$G$1571,4,0)-H1668</f>
        <v>0</v>
      </c>
    </row>
    <row r="1669" spans="7:9" x14ac:dyDescent="0.25">
      <c r="G1669">
        <v>53682</v>
      </c>
      <c r="H1669" s="6">
        <v>801.0676547368422</v>
      </c>
      <c r="I1669" s="226">
        <f>VLOOKUP(G1669,'VDs DUELOS'!$D$2:$G$1571,4,0)-H1669</f>
        <v>0</v>
      </c>
    </row>
    <row r="1670" spans="7:9" x14ac:dyDescent="0.25">
      <c r="G1670">
        <v>53683</v>
      </c>
      <c r="H1670" s="6">
        <v>687.35871199999997</v>
      </c>
      <c r="I1670" s="226">
        <f>VLOOKUP(G1670,'VDs DUELOS'!$D$2:$G$1571,4,0)-H1670</f>
        <v>0</v>
      </c>
    </row>
    <row r="1671" spans="7:9" x14ac:dyDescent="0.25">
      <c r="G1671">
        <v>53684</v>
      </c>
      <c r="H1671" s="6">
        <v>678.10972952380951</v>
      </c>
      <c r="I1671" s="226">
        <f>VLOOKUP(G1671,'VDs DUELOS'!$D$2:$G$1571,4,0)-H1671</f>
        <v>0</v>
      </c>
    </row>
    <row r="1672" spans="7:9" x14ac:dyDescent="0.25">
      <c r="G1672">
        <v>53685</v>
      </c>
      <c r="H1672" s="6">
        <v>945.26393142857148</v>
      </c>
      <c r="I1672" s="226">
        <f>VLOOKUP(G1672,'VDs DUELOS'!$D$2:$G$1571,4,0)-H1672</f>
        <v>0</v>
      </c>
    </row>
    <row r="1673" spans="7:9" x14ac:dyDescent="0.25">
      <c r="G1673">
        <v>53688</v>
      </c>
      <c r="H1673" s="6">
        <v>1137.9227840000001</v>
      </c>
      <c r="I1673" s="226">
        <f>VLOOKUP(G1673,'VDs DUELOS'!$D$2:$G$1571,4,0)-H1673</f>
        <v>0</v>
      </c>
    </row>
    <row r="1674" spans="7:9" x14ac:dyDescent="0.25">
      <c r="G1674">
        <v>53689</v>
      </c>
      <c r="H1674" s="6">
        <v>1157.1743039999999</v>
      </c>
      <c r="I1674" s="226">
        <f>VLOOKUP(G1674,'VDs DUELOS'!$D$2:$G$1571,4,0)-H1674</f>
        <v>0</v>
      </c>
    </row>
    <row r="1675" spans="7:9" x14ac:dyDescent="0.25">
      <c r="G1675">
        <v>53693</v>
      </c>
      <c r="H1675" s="6">
        <v>0</v>
      </c>
      <c r="I1675" s="226" t="e">
        <f>VLOOKUP(G1675,'VDs DUELOS'!$D$2:$G$1571,4,0)-H1675</f>
        <v>#N/A</v>
      </c>
    </row>
    <row r="1676" spans="7:9" x14ac:dyDescent="0.25">
      <c r="G1676">
        <v>53694</v>
      </c>
      <c r="H1676" s="6">
        <v>847.90732952380949</v>
      </c>
      <c r="I1676" s="226">
        <f>VLOOKUP(G1676,'VDs DUELOS'!$D$2:$G$1571,4,0)-H1676</f>
        <v>0</v>
      </c>
    </row>
    <row r="1677" spans="7:9" x14ac:dyDescent="0.25">
      <c r="G1677">
        <v>53696</v>
      </c>
      <c r="H1677" s="6">
        <v>925.35087157894748</v>
      </c>
      <c r="I1677" s="226">
        <f>VLOOKUP(G1677,'VDs DUELOS'!$D$2:$G$1571,4,0)-H1677</f>
        <v>0</v>
      </c>
    </row>
    <row r="1678" spans="7:9" x14ac:dyDescent="0.25">
      <c r="G1678">
        <v>53697</v>
      </c>
      <c r="H1678" s="6">
        <v>1034.2402959999999</v>
      </c>
      <c r="I1678" s="226">
        <f>VLOOKUP(G1678,'VDs DUELOS'!$D$2:$G$1571,4,0)-H1678</f>
        <v>0</v>
      </c>
    </row>
    <row r="1679" spans="7:9" x14ac:dyDescent="0.25">
      <c r="G1679">
        <v>53698</v>
      </c>
      <c r="H1679" s="6">
        <v>863.72479238095241</v>
      </c>
      <c r="I1679" s="226">
        <f>VLOOKUP(G1679,'VDs DUELOS'!$D$2:$G$1571,4,0)-H1679</f>
        <v>0</v>
      </c>
    </row>
    <row r="1680" spans="7:9" x14ac:dyDescent="0.25">
      <c r="G1680">
        <v>53699</v>
      </c>
      <c r="H1680" s="6">
        <v>772.83501714285717</v>
      </c>
      <c r="I1680" s="226">
        <f>VLOOKUP(G1680,'VDs DUELOS'!$D$2:$G$1571,4,0)-H1680</f>
        <v>0</v>
      </c>
    </row>
    <row r="1681" spans="7:9" x14ac:dyDescent="0.25">
      <c r="G1681">
        <v>53700</v>
      </c>
      <c r="H1681" s="6">
        <v>543.05644952380953</v>
      </c>
      <c r="I1681" s="226">
        <f>VLOOKUP(G1681,'VDs DUELOS'!$D$2:$G$1571,4,0)-H1681</f>
        <v>0</v>
      </c>
    </row>
    <row r="1682" spans="7:9" x14ac:dyDescent="0.25">
      <c r="G1682">
        <v>53701</v>
      </c>
      <c r="H1682" s="6">
        <v>842.42244000000017</v>
      </c>
      <c r="I1682" s="226">
        <f>VLOOKUP(G1682,'VDs DUELOS'!$D$2:$G$1571,4,0)-H1682</f>
        <v>0</v>
      </c>
    </row>
    <row r="1683" spans="7:9" x14ac:dyDescent="0.25">
      <c r="G1683">
        <v>53706</v>
      </c>
      <c r="H1683" s="6">
        <v>901.2968685714286</v>
      </c>
      <c r="I1683" s="226">
        <f>VLOOKUP(G1683,'VDs DUELOS'!$D$2:$G$1571,4,0)-H1683</f>
        <v>0</v>
      </c>
    </row>
    <row r="1684" spans="7:9" x14ac:dyDescent="0.25">
      <c r="G1684">
        <v>53708</v>
      </c>
      <c r="H1684" s="6">
        <v>848.58545684210537</v>
      </c>
      <c r="I1684" s="226">
        <f>VLOOKUP(G1684,'VDs DUELOS'!$D$2:$G$1571,4,0)-H1684</f>
        <v>0</v>
      </c>
    </row>
    <row r="1685" spans="7:9" x14ac:dyDescent="0.25">
      <c r="G1685">
        <v>53709</v>
      </c>
      <c r="H1685" s="6">
        <v>1090.764696</v>
      </c>
      <c r="I1685" s="226">
        <f>VLOOKUP(G1685,'VDs DUELOS'!$D$2:$G$1571,4,0)-H1685</f>
        <v>0</v>
      </c>
    </row>
    <row r="1686" spans="7:9" x14ac:dyDescent="0.25">
      <c r="G1686">
        <v>53711</v>
      </c>
      <c r="H1686" s="6">
        <v>0</v>
      </c>
      <c r="I1686" s="226" t="e">
        <f>VLOOKUP(G1686,'VDs DUELOS'!$D$2:$G$1571,4,0)-H1686</f>
        <v>#N/A</v>
      </c>
    </row>
    <row r="1687" spans="7:9" x14ac:dyDescent="0.25">
      <c r="G1687">
        <v>53712</v>
      </c>
      <c r="H1687" s="6">
        <v>849.49469714285715</v>
      </c>
      <c r="I1687" s="226">
        <f>VLOOKUP(G1687,'VDs DUELOS'!$D$2:$G$1571,4,0)-H1687</f>
        <v>0</v>
      </c>
    </row>
    <row r="1688" spans="7:9" x14ac:dyDescent="0.25">
      <c r="G1688">
        <v>53716</v>
      </c>
      <c r="H1688" s="6">
        <v>706.75084952380962</v>
      </c>
      <c r="I1688" s="226">
        <f>VLOOKUP(G1688,'VDs DUELOS'!$D$2:$G$1571,4,0)-H1688</f>
        <v>0</v>
      </c>
    </row>
    <row r="1689" spans="7:9" x14ac:dyDescent="0.25">
      <c r="G1689">
        <v>53719</v>
      </c>
      <c r="H1689" s="6">
        <v>878.04242285714281</v>
      </c>
      <c r="I1689" s="226">
        <f>VLOOKUP(G1689,'VDs DUELOS'!$D$2:$G$1571,4,0)-H1689</f>
        <v>0</v>
      </c>
    </row>
    <row r="1690" spans="7:9" x14ac:dyDescent="0.25">
      <c r="G1690">
        <v>53720</v>
      </c>
      <c r="H1690" s="6">
        <v>841.23499428571438</v>
      </c>
      <c r="I1690" s="226">
        <f>VLOOKUP(G1690,'VDs DUELOS'!$D$2:$G$1571,4,0)-H1690</f>
        <v>0</v>
      </c>
    </row>
    <row r="1691" spans="7:9" x14ac:dyDescent="0.25">
      <c r="G1691">
        <v>53721</v>
      </c>
      <c r="H1691" s="6">
        <v>2796.4118640000002</v>
      </c>
      <c r="I1691" s="226">
        <f>VLOOKUP(G1691,'VDs DUELOS'!$D$2:$G$1571,4,0)-H1691</f>
        <v>0</v>
      </c>
    </row>
    <row r="1692" spans="7:9" x14ac:dyDescent="0.25">
      <c r="G1692">
        <v>53722</v>
      </c>
      <c r="H1692" s="6">
        <v>991.21827809523825</v>
      </c>
      <c r="I1692" s="226">
        <f>VLOOKUP(G1692,'VDs DUELOS'!$D$2:$G$1571,4,0)-H1692</f>
        <v>0</v>
      </c>
    </row>
    <row r="1693" spans="7:9" x14ac:dyDescent="0.25">
      <c r="G1693">
        <v>53723</v>
      </c>
      <c r="H1693" s="6">
        <v>874.7743466666667</v>
      </c>
      <c r="I1693" s="226">
        <f>VLOOKUP(G1693,'VDs DUELOS'!$D$2:$G$1571,4,0)-H1693</f>
        <v>0</v>
      </c>
    </row>
    <row r="1694" spans="7:9" x14ac:dyDescent="0.25">
      <c r="G1694">
        <v>53724</v>
      </c>
      <c r="H1694" s="6">
        <v>1907.7338895238097</v>
      </c>
      <c r="I1694" s="226">
        <f>VLOOKUP(G1694,'VDs DUELOS'!$D$2:$G$1571,4,0)-H1694</f>
        <v>0</v>
      </c>
    </row>
    <row r="1695" spans="7:9" x14ac:dyDescent="0.25">
      <c r="G1695">
        <v>53726</v>
      </c>
      <c r="H1695" s="6">
        <v>993.68360421052648</v>
      </c>
      <c r="I1695" s="226">
        <f>VLOOKUP(G1695,'VDs DUELOS'!$D$2:$G$1571,4,0)-H1695</f>
        <v>0</v>
      </c>
    </row>
    <row r="1696" spans="7:9" x14ac:dyDescent="0.25">
      <c r="G1696">
        <v>53727</v>
      </c>
      <c r="H1696" s="6">
        <v>1194.1315279999999</v>
      </c>
      <c r="I1696" s="226">
        <f>VLOOKUP(G1696,'VDs DUELOS'!$D$2:$G$1571,4,0)-H1696</f>
        <v>0</v>
      </c>
    </row>
    <row r="1697" spans="7:9" x14ac:dyDescent="0.25">
      <c r="G1697">
        <v>53728</v>
      </c>
      <c r="H1697" s="6">
        <v>0</v>
      </c>
      <c r="I1697" s="226" t="e">
        <f>VLOOKUP(G1697,'VDs DUELOS'!$D$2:$G$1571,4,0)-H1697</f>
        <v>#N/A</v>
      </c>
    </row>
    <row r="1698" spans="7:9" x14ac:dyDescent="0.25">
      <c r="G1698">
        <v>53731</v>
      </c>
      <c r="H1698" s="6">
        <v>694.76920800000016</v>
      </c>
      <c r="I1698" s="226">
        <f>VLOOKUP(G1698,'VDs DUELOS'!$D$2:$G$1571,4,0)-H1698</f>
        <v>0</v>
      </c>
    </row>
    <row r="1699" spans="7:9" x14ac:dyDescent="0.25">
      <c r="G1699">
        <v>53732</v>
      </c>
      <c r="H1699" s="6">
        <v>554.74139428571436</v>
      </c>
      <c r="I1699" s="226">
        <f>VLOOKUP(G1699,'VDs DUELOS'!$D$2:$G$1571,4,0)-H1699</f>
        <v>0</v>
      </c>
    </row>
    <row r="1700" spans="7:9" x14ac:dyDescent="0.25">
      <c r="G1700">
        <v>53733</v>
      </c>
      <c r="H1700" s="6">
        <v>1006.8433904761905</v>
      </c>
      <c r="I1700" s="226">
        <f>VLOOKUP(G1700,'VDs DUELOS'!$D$2:$G$1571,4,0)-H1700</f>
        <v>0</v>
      </c>
    </row>
    <row r="1701" spans="7:9" x14ac:dyDescent="0.25">
      <c r="G1701">
        <v>53734</v>
      </c>
      <c r="H1701" s="6">
        <v>1063.588336</v>
      </c>
      <c r="I1701" s="226">
        <f>VLOOKUP(G1701,'VDs DUELOS'!$D$2:$G$1571,4,0)-H1701</f>
        <v>0</v>
      </c>
    </row>
    <row r="1702" spans="7:9" x14ac:dyDescent="0.25">
      <c r="G1702">
        <v>53735</v>
      </c>
      <c r="H1702" s="6">
        <v>1554.0411040000001</v>
      </c>
      <c r="I1702" s="226">
        <f>VLOOKUP(G1702,'VDs DUELOS'!$D$2:$G$1571,4,0)-H1702</f>
        <v>0</v>
      </c>
    </row>
    <row r="1703" spans="7:9" x14ac:dyDescent="0.25">
      <c r="G1703">
        <v>53736</v>
      </c>
      <c r="H1703" s="6">
        <v>0</v>
      </c>
      <c r="I1703" s="226" t="e">
        <f>VLOOKUP(G1703,'VDs DUELOS'!$D$2:$G$1571,4,0)-H1703</f>
        <v>#N/A</v>
      </c>
    </row>
    <row r="1704" spans="7:9" x14ac:dyDescent="0.25">
      <c r="G1704">
        <v>53739</v>
      </c>
      <c r="H1704" s="6">
        <v>0</v>
      </c>
      <c r="I1704" s="226">
        <f>VLOOKUP(G1704,'VDs DUELOS'!$D$2:$G$1571,4,0)-H1704</f>
        <v>0</v>
      </c>
    </row>
    <row r="1705" spans="7:9" x14ac:dyDescent="0.25">
      <c r="G1705">
        <v>53740</v>
      </c>
      <c r="H1705" s="6">
        <v>794.7269839999999</v>
      </c>
      <c r="I1705" s="226">
        <f>VLOOKUP(G1705,'VDs DUELOS'!$D$2:$G$1571,4,0)-H1705</f>
        <v>0</v>
      </c>
    </row>
    <row r="1706" spans="7:9" x14ac:dyDescent="0.25">
      <c r="G1706">
        <v>53744</v>
      </c>
      <c r="H1706" s="6">
        <v>1240.8617119999999</v>
      </c>
      <c r="I1706" s="226">
        <f>VLOOKUP(G1706,'VDs DUELOS'!$D$2:$G$1571,4,0)-H1706</f>
        <v>0</v>
      </c>
    </row>
    <row r="1707" spans="7:9" x14ac:dyDescent="0.25">
      <c r="G1707">
        <v>53745</v>
      </c>
      <c r="H1707" s="6">
        <v>0</v>
      </c>
      <c r="I1707" s="226" t="e">
        <f>VLOOKUP(G1707,'VDs DUELOS'!$D$2:$G$1571,4,0)-H1707</f>
        <v>#N/A</v>
      </c>
    </row>
    <row r="1708" spans="7:9" x14ac:dyDescent="0.25">
      <c r="G1708">
        <v>53746</v>
      </c>
      <c r="H1708" s="6">
        <v>0</v>
      </c>
      <c r="I1708" s="226" t="e">
        <f>VLOOKUP(G1708,'VDs DUELOS'!$D$2:$G$1571,4,0)-H1708</f>
        <v>#N/A</v>
      </c>
    </row>
    <row r="1709" spans="7:9" x14ac:dyDescent="0.25">
      <c r="G1709">
        <v>53747</v>
      </c>
      <c r="H1709" s="6">
        <v>1153.4127009523809</v>
      </c>
      <c r="I1709" s="226">
        <f>VLOOKUP(G1709,'VDs DUELOS'!$D$2:$G$1571,4,0)-H1709</f>
        <v>0</v>
      </c>
    </row>
    <row r="1710" spans="7:9" x14ac:dyDescent="0.25">
      <c r="G1710">
        <v>53748</v>
      </c>
      <c r="H1710" s="6">
        <v>0</v>
      </c>
      <c r="I1710" s="226" t="e">
        <f>VLOOKUP(G1710,'VDs DUELOS'!$D$2:$G$1571,4,0)-H1710</f>
        <v>#N/A</v>
      </c>
    </row>
    <row r="1711" spans="7:9" x14ac:dyDescent="0.25">
      <c r="G1711">
        <v>53751</v>
      </c>
      <c r="H1711" s="6">
        <v>0</v>
      </c>
      <c r="I1711" s="226">
        <f>VLOOKUP(G1711,'VDs DUELOS'!$D$2:$G$1571,4,0)-H1711</f>
        <v>0</v>
      </c>
    </row>
    <row r="1712" spans="7:9" x14ac:dyDescent="0.25">
      <c r="G1712">
        <v>53752</v>
      </c>
      <c r="H1712" s="6">
        <v>990.26464000000021</v>
      </c>
      <c r="I1712" s="226">
        <f>VLOOKUP(G1712,'VDs DUELOS'!$D$2:$G$1571,4,0)-H1712</f>
        <v>0</v>
      </c>
    </row>
    <row r="1713" spans="7:9" x14ac:dyDescent="0.25">
      <c r="G1713">
        <v>53754</v>
      </c>
      <c r="H1713" s="6">
        <v>3044.2393142857145</v>
      </c>
      <c r="I1713" s="226">
        <f>VLOOKUP(G1713,'VDs DUELOS'!$D$2:$G$1571,4,0)-H1713</f>
        <v>0</v>
      </c>
    </row>
    <row r="1714" spans="7:9" x14ac:dyDescent="0.25">
      <c r="G1714">
        <v>53756</v>
      </c>
      <c r="H1714" s="6">
        <v>820.72464761904757</v>
      </c>
      <c r="I1714" s="226">
        <f>VLOOKUP(G1714,'VDs DUELOS'!$D$2:$G$1571,4,0)-H1714</f>
        <v>0</v>
      </c>
    </row>
    <row r="1715" spans="7:9" x14ac:dyDescent="0.25">
      <c r="G1715">
        <v>53758</v>
      </c>
      <c r="H1715" s="6">
        <v>1402.9150704761905</v>
      </c>
      <c r="I1715" s="226">
        <f>VLOOKUP(G1715,'VDs DUELOS'!$D$2:$G$1571,4,0)-H1715</f>
        <v>0</v>
      </c>
    </row>
    <row r="1716" spans="7:9" x14ac:dyDescent="0.25">
      <c r="G1716">
        <v>53759</v>
      </c>
      <c r="H1716" s="6">
        <v>785.97632800000019</v>
      </c>
      <c r="I1716" s="226" t="e">
        <f>VLOOKUP(G1716,'VDs DUELOS'!$D$2:$G$1571,4,0)-H1716</f>
        <v>#N/A</v>
      </c>
    </row>
    <row r="1717" spans="7:9" x14ac:dyDescent="0.25">
      <c r="G1717">
        <v>53760</v>
      </c>
      <c r="H1717" s="6">
        <v>1054.25792</v>
      </c>
      <c r="I1717" s="226">
        <f>VLOOKUP(G1717,'VDs DUELOS'!$D$2:$G$1571,4,0)-H1717</f>
        <v>0</v>
      </c>
    </row>
    <row r="1718" spans="7:9" x14ac:dyDescent="0.25">
      <c r="G1718">
        <v>53762</v>
      </c>
      <c r="H1718" s="6">
        <v>1559.9180723809525</v>
      </c>
      <c r="I1718" s="226">
        <f>VLOOKUP(G1718,'VDs DUELOS'!$D$2:$G$1571,4,0)-H1718</f>
        <v>0</v>
      </c>
    </row>
    <row r="1719" spans="7:9" x14ac:dyDescent="0.25">
      <c r="G1719">
        <v>53763</v>
      </c>
      <c r="H1719" s="6">
        <v>649.07808</v>
      </c>
      <c r="I1719" s="226">
        <f>VLOOKUP(G1719,'VDs DUELOS'!$D$2:$G$1571,4,0)-H1719</f>
        <v>0</v>
      </c>
    </row>
    <row r="1720" spans="7:9" x14ac:dyDescent="0.25">
      <c r="G1720">
        <v>53764</v>
      </c>
      <c r="H1720" s="6">
        <v>576.03672800000004</v>
      </c>
      <c r="I1720" s="226">
        <f>VLOOKUP(G1720,'VDs DUELOS'!$D$2:$G$1571,4,0)-H1720</f>
        <v>0</v>
      </c>
    </row>
    <row r="1721" spans="7:9" x14ac:dyDescent="0.25">
      <c r="G1721">
        <v>53765</v>
      </c>
      <c r="H1721" s="6">
        <v>677.09931200000017</v>
      </c>
      <c r="I1721" s="226">
        <f>VLOOKUP(G1721,'VDs DUELOS'!$D$2:$G$1571,4,0)-H1721</f>
        <v>0</v>
      </c>
    </row>
    <row r="1722" spans="7:9" x14ac:dyDescent="0.25">
      <c r="G1722">
        <v>53767</v>
      </c>
      <c r="H1722" s="6">
        <v>1282.4630160000002</v>
      </c>
      <c r="I1722" s="226">
        <f>VLOOKUP(G1722,'VDs DUELOS'!$D$2:$G$1571,4,0)-H1722</f>
        <v>0</v>
      </c>
    </row>
    <row r="1723" spans="7:9" x14ac:dyDescent="0.25">
      <c r="G1723">
        <v>53768</v>
      </c>
      <c r="H1723" s="6">
        <v>0</v>
      </c>
      <c r="I1723" s="226" t="e">
        <f>VLOOKUP(G1723,'VDs DUELOS'!$D$2:$G$1571,4,0)-H1723</f>
        <v>#N/A</v>
      </c>
    </row>
    <row r="1724" spans="7:9" x14ac:dyDescent="0.25">
      <c r="G1724">
        <v>53769</v>
      </c>
      <c r="H1724" s="6">
        <v>930.0046315789474</v>
      </c>
      <c r="I1724" s="226">
        <f>VLOOKUP(G1724,'VDs DUELOS'!$D$2:$G$1571,4,0)-H1724</f>
        <v>0</v>
      </c>
    </row>
    <row r="1725" spans="7:9" x14ac:dyDescent="0.25">
      <c r="G1725">
        <v>53771</v>
      </c>
      <c r="H1725" s="6">
        <v>867.15407200000016</v>
      </c>
      <c r="I1725" s="226">
        <f>VLOOKUP(G1725,'VDs DUELOS'!$D$2:$G$1571,4,0)-H1725</f>
        <v>0</v>
      </c>
    </row>
    <row r="1726" spans="7:9" x14ac:dyDescent="0.25">
      <c r="G1726">
        <v>53772</v>
      </c>
      <c r="H1726" s="6">
        <v>0</v>
      </c>
      <c r="I1726" s="226" t="e">
        <f>VLOOKUP(G1726,'VDs DUELOS'!$D$2:$G$1571,4,0)-H1726</f>
        <v>#N/A</v>
      </c>
    </row>
    <row r="1727" spans="7:9" x14ac:dyDescent="0.25">
      <c r="G1727">
        <v>53773</v>
      </c>
      <c r="H1727" s="6">
        <v>0</v>
      </c>
      <c r="I1727" s="226" t="e">
        <f>VLOOKUP(G1727,'VDs DUELOS'!$D$2:$G$1571,4,0)-H1727</f>
        <v>#N/A</v>
      </c>
    </row>
    <row r="1728" spans="7:9" x14ac:dyDescent="0.25">
      <c r="G1728">
        <v>53774</v>
      </c>
      <c r="H1728" s="6">
        <v>1419.2251428571431</v>
      </c>
      <c r="I1728" s="226">
        <f>VLOOKUP(G1728,'VDs DUELOS'!$D$2:$G$1571,4,0)-H1728</f>
        <v>0</v>
      </c>
    </row>
    <row r="1729" spans="7:9" x14ac:dyDescent="0.25">
      <c r="G1729">
        <v>53775</v>
      </c>
      <c r="H1729" s="6">
        <v>1012.7393828571429</v>
      </c>
      <c r="I1729" s="226">
        <f>VLOOKUP(G1729,'VDs DUELOS'!$D$2:$G$1571,4,0)-H1729</f>
        <v>0</v>
      </c>
    </row>
    <row r="1730" spans="7:9" x14ac:dyDescent="0.25">
      <c r="G1730">
        <v>53777</v>
      </c>
      <c r="H1730" s="6">
        <v>488.88015238095232</v>
      </c>
      <c r="I1730" s="226">
        <f>VLOOKUP(G1730,'VDs DUELOS'!$D$2:$G$1571,4,0)-H1730</f>
        <v>0</v>
      </c>
    </row>
    <row r="1731" spans="7:9" x14ac:dyDescent="0.25">
      <c r="G1731">
        <v>53778</v>
      </c>
      <c r="H1731" s="6">
        <v>0</v>
      </c>
      <c r="I1731" s="226" t="e">
        <f>VLOOKUP(G1731,'VDs DUELOS'!$D$2:$G$1571,4,0)-H1731</f>
        <v>#N/A</v>
      </c>
    </row>
    <row r="1732" spans="7:9" x14ac:dyDescent="0.25">
      <c r="G1732">
        <v>53780</v>
      </c>
      <c r="H1732" s="6">
        <v>1072.1413790476192</v>
      </c>
      <c r="I1732" s="226">
        <f>VLOOKUP(G1732,'VDs DUELOS'!$D$2:$G$1571,4,0)-H1732</f>
        <v>0</v>
      </c>
    </row>
    <row r="1733" spans="7:9" x14ac:dyDescent="0.25">
      <c r="G1733">
        <v>53781</v>
      </c>
      <c r="H1733" s="6">
        <v>945.14843999999994</v>
      </c>
      <c r="I1733" s="226">
        <f>VLOOKUP(G1733,'VDs DUELOS'!$D$2:$G$1571,4,0)-H1733</f>
        <v>0</v>
      </c>
    </row>
    <row r="1734" spans="7:9" x14ac:dyDescent="0.25">
      <c r="G1734">
        <v>53782</v>
      </c>
      <c r="H1734" s="6">
        <v>940.97830095238101</v>
      </c>
      <c r="I1734" s="226">
        <f>VLOOKUP(G1734,'VDs DUELOS'!$D$2:$G$1571,4,0)-H1734</f>
        <v>0</v>
      </c>
    </row>
    <row r="1735" spans="7:9" x14ac:dyDescent="0.25">
      <c r="G1735">
        <v>53783</v>
      </c>
      <c r="H1735" s="6">
        <v>729.40201904761909</v>
      </c>
      <c r="I1735" s="226">
        <f>VLOOKUP(G1735,'VDs DUELOS'!$D$2:$G$1571,4,0)-H1735</f>
        <v>0</v>
      </c>
    </row>
    <row r="1736" spans="7:9" x14ac:dyDescent="0.25">
      <c r="G1736">
        <v>53784</v>
      </c>
      <c r="H1736" s="6">
        <v>921.46832761904773</v>
      </c>
      <c r="I1736" s="226">
        <f>VLOOKUP(G1736,'VDs DUELOS'!$D$2:$G$1571,4,0)-H1736</f>
        <v>0</v>
      </c>
    </row>
    <row r="1737" spans="7:9" x14ac:dyDescent="0.25">
      <c r="G1737">
        <v>53787</v>
      </c>
      <c r="H1737" s="6">
        <v>880.11273904761913</v>
      </c>
      <c r="I1737" s="226">
        <f>VLOOKUP(G1737,'VDs DUELOS'!$D$2:$G$1571,4,0)-H1737</f>
        <v>0</v>
      </c>
    </row>
    <row r="1738" spans="7:9" x14ac:dyDescent="0.25">
      <c r="G1738">
        <v>53788</v>
      </c>
      <c r="H1738" s="6">
        <v>0</v>
      </c>
      <c r="I1738" s="226" t="e">
        <f>VLOOKUP(G1738,'VDs DUELOS'!$D$2:$G$1571,4,0)-H1738</f>
        <v>#N/A</v>
      </c>
    </row>
    <row r="1739" spans="7:9" x14ac:dyDescent="0.25">
      <c r="G1739">
        <v>53790</v>
      </c>
      <c r="H1739" s="6">
        <v>1448.5056640000003</v>
      </c>
      <c r="I1739" s="226">
        <f>VLOOKUP(G1739,'VDs DUELOS'!$D$2:$G$1571,4,0)-H1739</f>
        <v>0</v>
      </c>
    </row>
    <row r="1740" spans="7:9" x14ac:dyDescent="0.25">
      <c r="G1740">
        <v>53791</v>
      </c>
      <c r="H1740" s="6">
        <v>1002.0109866666668</v>
      </c>
      <c r="I1740" s="226">
        <f>VLOOKUP(G1740,'VDs DUELOS'!$D$2:$G$1571,4,0)-H1740</f>
        <v>0</v>
      </c>
    </row>
    <row r="1741" spans="7:9" x14ac:dyDescent="0.25">
      <c r="G1741">
        <v>53793</v>
      </c>
      <c r="H1741" s="6">
        <v>635.83978400000001</v>
      </c>
      <c r="I1741" s="226">
        <f>VLOOKUP(G1741,'VDs DUELOS'!$D$2:$G$1571,4,0)-H1741</f>
        <v>0</v>
      </c>
    </row>
    <row r="1742" spans="7:9" x14ac:dyDescent="0.25">
      <c r="G1742">
        <v>53795</v>
      </c>
      <c r="H1742" s="6">
        <v>744.28520800000001</v>
      </c>
      <c r="I1742" s="226">
        <f>VLOOKUP(G1742,'VDs DUELOS'!$D$2:$G$1571,4,0)-H1742</f>
        <v>0</v>
      </c>
    </row>
    <row r="1743" spans="7:9" x14ac:dyDescent="0.25">
      <c r="G1743">
        <v>53796</v>
      </c>
      <c r="H1743" s="6">
        <v>1032.4117561904764</v>
      </c>
      <c r="I1743" s="226">
        <f>VLOOKUP(G1743,'VDs DUELOS'!$D$2:$G$1571,4,0)-H1743</f>
        <v>0</v>
      </c>
    </row>
    <row r="1744" spans="7:9" x14ac:dyDescent="0.25">
      <c r="G1744">
        <v>53797</v>
      </c>
      <c r="H1744" s="6">
        <v>1249.0653409523811</v>
      </c>
      <c r="I1744" s="226">
        <f>VLOOKUP(G1744,'VDs DUELOS'!$D$2:$G$1571,4,0)-H1744</f>
        <v>0</v>
      </c>
    </row>
    <row r="1745" spans="7:9" x14ac:dyDescent="0.25">
      <c r="G1745">
        <v>53801</v>
      </c>
      <c r="H1745" s="6">
        <v>883.56658285714298</v>
      </c>
      <c r="I1745" s="226">
        <f>VLOOKUP(G1745,'VDs DUELOS'!$D$2:$G$1571,4,0)-H1745</f>
        <v>0</v>
      </c>
    </row>
    <row r="1746" spans="7:9" x14ac:dyDescent="0.25">
      <c r="G1746">
        <v>53804</v>
      </c>
      <c r="H1746" s="6">
        <v>787.05676000000005</v>
      </c>
      <c r="I1746" s="226">
        <f>VLOOKUP(G1746,'VDs DUELOS'!$D$2:$G$1571,4,0)-H1746</f>
        <v>0</v>
      </c>
    </row>
    <row r="1747" spans="7:9" x14ac:dyDescent="0.25">
      <c r="G1747">
        <v>53805</v>
      </c>
      <c r="H1747" s="6">
        <v>640.93328761904775</v>
      </c>
      <c r="I1747" s="226">
        <f>VLOOKUP(G1747,'VDs DUELOS'!$D$2:$G$1571,4,0)-H1747</f>
        <v>0</v>
      </c>
    </row>
    <row r="1748" spans="7:9" x14ac:dyDescent="0.25">
      <c r="G1748">
        <v>53807</v>
      </c>
      <c r="H1748" s="6">
        <v>0</v>
      </c>
      <c r="I1748" s="226" t="e">
        <f>VLOOKUP(G1748,'VDs DUELOS'!$D$2:$G$1571,4,0)-H1748</f>
        <v>#N/A</v>
      </c>
    </row>
    <row r="1749" spans="7:9" x14ac:dyDescent="0.25">
      <c r="G1749">
        <v>53808</v>
      </c>
      <c r="H1749" s="6">
        <v>0</v>
      </c>
      <c r="I1749" s="226" t="e">
        <f>VLOOKUP(G1749,'VDs DUELOS'!$D$2:$G$1571,4,0)-H1749</f>
        <v>#N/A</v>
      </c>
    </row>
    <row r="1750" spans="7:9" x14ac:dyDescent="0.25">
      <c r="G1750">
        <v>53810</v>
      </c>
      <c r="H1750" s="6">
        <v>1141.7226639999999</v>
      </c>
      <c r="I1750" s="226">
        <f>VLOOKUP(G1750,'VDs DUELOS'!$D$2:$G$1571,4,0)-H1750</f>
        <v>0</v>
      </c>
    </row>
    <row r="1751" spans="7:9" x14ac:dyDescent="0.25">
      <c r="G1751">
        <v>53812</v>
      </c>
      <c r="H1751" s="6">
        <v>573.64023619047623</v>
      </c>
      <c r="I1751" s="226">
        <f>VLOOKUP(G1751,'VDs DUELOS'!$D$2:$G$1571,4,0)-H1751</f>
        <v>0</v>
      </c>
    </row>
    <row r="1752" spans="7:9" x14ac:dyDescent="0.25">
      <c r="G1752">
        <v>53814</v>
      </c>
      <c r="H1752" s="6">
        <v>0</v>
      </c>
      <c r="I1752" s="226" t="e">
        <f>VLOOKUP(G1752,'VDs DUELOS'!$D$2:$G$1571,4,0)-H1752</f>
        <v>#N/A</v>
      </c>
    </row>
    <row r="1753" spans="7:9" x14ac:dyDescent="0.25">
      <c r="G1753">
        <v>53816</v>
      </c>
      <c r="H1753" s="6">
        <v>870.66629599999999</v>
      </c>
      <c r="I1753" s="226">
        <f>VLOOKUP(G1753,'VDs DUELOS'!$D$2:$G$1571,4,0)-H1753</f>
        <v>0</v>
      </c>
    </row>
    <row r="1754" spans="7:9" x14ac:dyDescent="0.25">
      <c r="G1754">
        <v>53817</v>
      </c>
      <c r="H1754" s="6">
        <v>678.59338666666679</v>
      </c>
      <c r="I1754" s="226">
        <f>VLOOKUP(G1754,'VDs DUELOS'!$D$2:$G$1571,4,0)-H1754</f>
        <v>0</v>
      </c>
    </row>
    <row r="1755" spans="7:9" x14ac:dyDescent="0.25">
      <c r="G1755">
        <v>53818</v>
      </c>
      <c r="H1755" s="6">
        <v>1604.014752</v>
      </c>
      <c r="I1755" s="226">
        <f>VLOOKUP(G1755,'VDs DUELOS'!$D$2:$G$1571,4,0)-H1755</f>
        <v>0</v>
      </c>
    </row>
    <row r="1756" spans="7:9" x14ac:dyDescent="0.25">
      <c r="G1756">
        <v>53820</v>
      </c>
      <c r="H1756" s="6">
        <v>879.72062476190479</v>
      </c>
      <c r="I1756" s="226">
        <f>VLOOKUP(G1756,'VDs DUELOS'!$D$2:$G$1571,4,0)-H1756</f>
        <v>0</v>
      </c>
    </row>
    <row r="1757" spans="7:9" x14ac:dyDescent="0.25">
      <c r="G1757">
        <v>53821</v>
      </c>
      <c r="H1757" s="6">
        <v>2286.905330526316</v>
      </c>
      <c r="I1757" s="226">
        <f>VLOOKUP(G1757,'VDs DUELOS'!$D$2:$G$1571,4,0)-H1757</f>
        <v>0</v>
      </c>
    </row>
    <row r="1758" spans="7:9" x14ac:dyDescent="0.25">
      <c r="G1758">
        <v>53824</v>
      </c>
      <c r="H1758" s="6">
        <v>0</v>
      </c>
      <c r="I1758" s="226" t="e">
        <f>VLOOKUP(G1758,'VDs DUELOS'!$D$2:$G$1571,4,0)-H1758</f>
        <v>#N/A</v>
      </c>
    </row>
    <row r="1759" spans="7:9" x14ac:dyDescent="0.25">
      <c r="G1759">
        <v>53825</v>
      </c>
      <c r="H1759" s="6">
        <v>923.16698666666673</v>
      </c>
      <c r="I1759" s="226">
        <f>VLOOKUP(G1759,'VDs DUELOS'!$D$2:$G$1571,4,0)-H1759</f>
        <v>0</v>
      </c>
    </row>
    <row r="1760" spans="7:9" x14ac:dyDescent="0.25">
      <c r="G1760">
        <v>53826</v>
      </c>
      <c r="H1760" s="6">
        <v>0</v>
      </c>
      <c r="I1760" s="226" t="e">
        <f>VLOOKUP(G1760,'VDs DUELOS'!$D$2:$G$1571,4,0)-H1760</f>
        <v>#N/A</v>
      </c>
    </row>
    <row r="1761" spans="7:9" x14ac:dyDescent="0.25">
      <c r="G1761">
        <v>53827</v>
      </c>
      <c r="H1761" s="6">
        <v>772.17074285714295</v>
      </c>
      <c r="I1761" s="226">
        <f>VLOOKUP(G1761,'VDs DUELOS'!$D$2:$G$1571,4,0)-H1761</f>
        <v>0</v>
      </c>
    </row>
    <row r="1762" spans="7:9" x14ac:dyDescent="0.25">
      <c r="G1762">
        <v>53828</v>
      </c>
      <c r="H1762" s="6">
        <v>0</v>
      </c>
      <c r="I1762" s="226" t="e">
        <f>VLOOKUP(G1762,'VDs DUELOS'!$D$2:$G$1571,4,0)-H1762</f>
        <v>#N/A</v>
      </c>
    </row>
    <row r="1763" spans="7:9" x14ac:dyDescent="0.25">
      <c r="G1763">
        <v>53829</v>
      </c>
      <c r="H1763" s="6">
        <v>0</v>
      </c>
      <c r="I1763" s="226" t="e">
        <f>VLOOKUP(G1763,'VDs DUELOS'!$D$2:$G$1571,4,0)-H1763</f>
        <v>#N/A</v>
      </c>
    </row>
    <row r="1764" spans="7:9" x14ac:dyDescent="0.25">
      <c r="G1764">
        <v>53830</v>
      </c>
      <c r="H1764" s="6">
        <v>0</v>
      </c>
      <c r="I1764" s="226" t="e">
        <f>VLOOKUP(G1764,'VDs DUELOS'!$D$2:$G$1571,4,0)-H1764</f>
        <v>#N/A</v>
      </c>
    </row>
    <row r="1765" spans="7:9" x14ac:dyDescent="0.25">
      <c r="G1765">
        <v>53831</v>
      </c>
      <c r="H1765" s="6">
        <v>0</v>
      </c>
      <c r="I1765" s="226" t="e">
        <f>VLOOKUP(G1765,'VDs DUELOS'!$D$2:$G$1571,4,0)-H1765</f>
        <v>#N/A</v>
      </c>
    </row>
    <row r="1766" spans="7:9" x14ac:dyDescent="0.25">
      <c r="G1766">
        <v>53832</v>
      </c>
      <c r="H1766" s="6">
        <v>1042.2018514285714</v>
      </c>
      <c r="I1766" s="226">
        <f>VLOOKUP(G1766,'VDs DUELOS'!$D$2:$G$1571,4,0)-H1766</f>
        <v>0</v>
      </c>
    </row>
    <row r="1767" spans="7:9" x14ac:dyDescent="0.25">
      <c r="G1767">
        <v>53833</v>
      </c>
      <c r="H1767" s="6">
        <v>991.19698285714298</v>
      </c>
      <c r="I1767" s="226">
        <f>VLOOKUP(G1767,'VDs DUELOS'!$D$2:$G$1571,4,0)-H1767</f>
        <v>0</v>
      </c>
    </row>
    <row r="1768" spans="7:9" x14ac:dyDescent="0.25">
      <c r="G1768">
        <v>53834</v>
      </c>
      <c r="H1768" s="6">
        <v>869.95300800000007</v>
      </c>
      <c r="I1768" s="226">
        <f>VLOOKUP(G1768,'VDs DUELOS'!$D$2:$G$1571,4,0)-H1768</f>
        <v>0</v>
      </c>
    </row>
    <row r="1769" spans="7:9" x14ac:dyDescent="0.25">
      <c r="G1769">
        <v>53835</v>
      </c>
      <c r="H1769" s="6">
        <v>0</v>
      </c>
      <c r="I1769" s="226" t="e">
        <f>VLOOKUP(G1769,'VDs DUELOS'!$D$2:$G$1571,4,0)-H1769</f>
        <v>#N/A</v>
      </c>
    </row>
    <row r="1770" spans="7:9" x14ac:dyDescent="0.25">
      <c r="G1770">
        <v>53837</v>
      </c>
      <c r="H1770" s="6">
        <v>0</v>
      </c>
      <c r="I1770" s="226" t="e">
        <f>VLOOKUP(G1770,'VDs DUELOS'!$D$2:$G$1571,4,0)-H1770</f>
        <v>#N/A</v>
      </c>
    </row>
    <row r="1771" spans="7:9" x14ac:dyDescent="0.25">
      <c r="G1771">
        <v>53838</v>
      </c>
      <c r="H1771" s="6">
        <v>0</v>
      </c>
      <c r="I1771" s="226" t="e">
        <f>VLOOKUP(G1771,'VDs DUELOS'!$D$2:$G$1571,4,0)-H1771</f>
        <v>#N/A</v>
      </c>
    </row>
    <row r="1772" spans="7:9" x14ac:dyDescent="0.25">
      <c r="G1772">
        <v>53839</v>
      </c>
      <c r="H1772" s="6">
        <v>0</v>
      </c>
      <c r="I1772" s="226" t="e">
        <f>VLOOKUP(G1772,'VDs DUELOS'!$D$2:$G$1571,4,0)-H1772</f>
        <v>#N/A</v>
      </c>
    </row>
    <row r="1773" spans="7:9" x14ac:dyDescent="0.25">
      <c r="G1773">
        <v>53840</v>
      </c>
      <c r="H1773" s="6">
        <v>0</v>
      </c>
      <c r="I1773" s="226" t="e">
        <f>VLOOKUP(G1773,'VDs DUELOS'!$D$2:$G$1571,4,0)-H1773</f>
        <v>#N/A</v>
      </c>
    </row>
    <row r="1774" spans="7:9" x14ac:dyDescent="0.25">
      <c r="G1774">
        <v>53841</v>
      </c>
      <c r="H1774" s="6">
        <v>1248.2103466666667</v>
      </c>
      <c r="I1774" s="226">
        <f>VLOOKUP(G1774,'VDs DUELOS'!$D$2:$G$1571,4,0)-H1774</f>
        <v>0</v>
      </c>
    </row>
    <row r="1775" spans="7:9" x14ac:dyDescent="0.25">
      <c r="G1775">
        <v>53842</v>
      </c>
      <c r="H1775" s="6">
        <v>711.60245333333341</v>
      </c>
      <c r="I1775" s="226">
        <f>VLOOKUP(G1775,'VDs DUELOS'!$D$2:$G$1571,4,0)-H1775</f>
        <v>0</v>
      </c>
    </row>
    <row r="1776" spans="7:9" x14ac:dyDescent="0.25">
      <c r="G1776">
        <v>53843</v>
      </c>
      <c r="H1776" s="6">
        <v>704.32467047619048</v>
      </c>
      <c r="I1776" s="226">
        <f>VLOOKUP(G1776,'VDs DUELOS'!$D$2:$G$1571,4,0)-H1776</f>
        <v>0</v>
      </c>
    </row>
    <row r="1777" spans="7:9" x14ac:dyDescent="0.25">
      <c r="G1777">
        <v>53845</v>
      </c>
      <c r="H1777" s="6">
        <v>614.47874285714283</v>
      </c>
      <c r="I1777" s="226">
        <f>VLOOKUP(G1777,'VDs DUELOS'!$D$2:$G$1571,4,0)-H1777</f>
        <v>0</v>
      </c>
    </row>
    <row r="1778" spans="7:9" x14ac:dyDescent="0.25">
      <c r="G1778">
        <v>53846</v>
      </c>
      <c r="H1778" s="6">
        <v>828.69060210526322</v>
      </c>
      <c r="I1778" s="226">
        <f>VLOOKUP(G1778,'VDs DUELOS'!$D$2:$G$1571,4,0)-H1778</f>
        <v>0</v>
      </c>
    </row>
    <row r="1779" spans="7:9" x14ac:dyDescent="0.25">
      <c r="G1779">
        <v>53847</v>
      </c>
      <c r="H1779" s="6">
        <v>1800.3753936842106</v>
      </c>
      <c r="I1779" s="226">
        <f>VLOOKUP(G1779,'VDs DUELOS'!$D$2:$G$1571,4,0)-H1779</f>
        <v>0</v>
      </c>
    </row>
    <row r="1780" spans="7:9" x14ac:dyDescent="0.25">
      <c r="G1780">
        <v>53848</v>
      </c>
      <c r="H1780" s="6">
        <v>0</v>
      </c>
      <c r="I1780" s="226" t="e">
        <f>VLOOKUP(G1780,'VDs DUELOS'!$D$2:$G$1571,4,0)-H1780</f>
        <v>#N/A</v>
      </c>
    </row>
    <row r="1781" spans="7:9" x14ac:dyDescent="0.25">
      <c r="G1781">
        <v>53850</v>
      </c>
      <c r="H1781" s="6">
        <v>0</v>
      </c>
      <c r="I1781" s="226" t="e">
        <f>VLOOKUP(G1781,'VDs DUELOS'!$D$2:$G$1571,4,0)-H1781</f>
        <v>#N/A</v>
      </c>
    </row>
    <row r="1782" spans="7:9" x14ac:dyDescent="0.25">
      <c r="G1782">
        <v>53851</v>
      </c>
      <c r="H1782" s="6">
        <v>1073.34176</v>
      </c>
      <c r="I1782" s="226">
        <f>VLOOKUP(G1782,'VDs DUELOS'!$D$2:$G$1571,4,0)-H1782</f>
        <v>0</v>
      </c>
    </row>
    <row r="1783" spans="7:9" x14ac:dyDescent="0.25">
      <c r="G1783">
        <v>53852</v>
      </c>
      <c r="H1783" s="6">
        <v>2630.4456838095243</v>
      </c>
      <c r="I1783" s="226">
        <f>VLOOKUP(G1783,'VDs DUELOS'!$D$2:$G$1571,4,0)-H1783</f>
        <v>0</v>
      </c>
    </row>
    <row r="1784" spans="7:9" x14ac:dyDescent="0.25">
      <c r="G1784">
        <v>53853</v>
      </c>
      <c r="H1784" s="6">
        <v>950.054361904762</v>
      </c>
      <c r="I1784" s="226">
        <f>VLOOKUP(G1784,'VDs DUELOS'!$D$2:$G$1571,4,0)-H1784</f>
        <v>0</v>
      </c>
    </row>
    <row r="1785" spans="7:9" x14ac:dyDescent="0.25">
      <c r="G1785">
        <v>53855</v>
      </c>
      <c r="H1785" s="6">
        <v>1167.5265178947368</v>
      </c>
      <c r="I1785" s="226">
        <f>VLOOKUP(G1785,'VDs DUELOS'!$D$2:$G$1571,4,0)-H1785</f>
        <v>0</v>
      </c>
    </row>
    <row r="1786" spans="7:9" x14ac:dyDescent="0.25">
      <c r="G1786">
        <v>53856</v>
      </c>
      <c r="H1786" s="16">
        <v>960.86801684210513</v>
      </c>
      <c r="I1786" s="226">
        <f>VLOOKUP(G1786,'VDs DUELOS'!$D$2:$G$1571,4,0)-H1786</f>
        <v>0</v>
      </c>
    </row>
    <row r="1787" spans="7:9" x14ac:dyDescent="0.25">
      <c r="G1787">
        <v>53858</v>
      </c>
      <c r="H1787" s="6">
        <v>0</v>
      </c>
      <c r="I1787" s="226" t="e">
        <f>VLOOKUP(G1787,'VDs DUELOS'!$D$2:$G$1571,4,0)-H1787</f>
        <v>#N/A</v>
      </c>
    </row>
    <row r="1788" spans="7:9" x14ac:dyDescent="0.25">
      <c r="G1788">
        <v>53859</v>
      </c>
      <c r="H1788" s="6">
        <v>1488.3275536842107</v>
      </c>
      <c r="I1788" s="226">
        <f>VLOOKUP(G1788,'VDs DUELOS'!$D$2:$G$1571,4,0)-H1788</f>
        <v>0</v>
      </c>
    </row>
    <row r="1789" spans="7:9" x14ac:dyDescent="0.25">
      <c r="G1789">
        <v>53860</v>
      </c>
      <c r="H1789" s="6">
        <v>672.51443047619046</v>
      </c>
      <c r="I1789" s="226">
        <f>VLOOKUP(G1789,'VDs DUELOS'!$D$2:$G$1571,4,0)-H1789</f>
        <v>0</v>
      </c>
    </row>
    <row r="1790" spans="7:9" x14ac:dyDescent="0.25">
      <c r="G1790">
        <v>53862</v>
      </c>
      <c r="H1790" s="6">
        <v>1162.7785039999999</v>
      </c>
      <c r="I1790" s="226">
        <f>VLOOKUP(G1790,'VDs DUELOS'!$D$2:$G$1571,4,0)-H1790</f>
        <v>0</v>
      </c>
    </row>
    <row r="1791" spans="7:9" x14ac:dyDescent="0.25">
      <c r="G1791">
        <v>53863</v>
      </c>
      <c r="H1791" s="6">
        <v>768.18217600000014</v>
      </c>
      <c r="I1791" s="226" t="e">
        <f>VLOOKUP(G1791,'VDs DUELOS'!$D$2:$G$1571,4,0)-H1791</f>
        <v>#N/A</v>
      </c>
    </row>
    <row r="1792" spans="7:9" x14ac:dyDescent="0.25">
      <c r="G1792">
        <v>53864</v>
      </c>
      <c r="H1792" s="6">
        <v>538.24090666666677</v>
      </c>
      <c r="I1792" s="226">
        <f>VLOOKUP(G1792,'VDs DUELOS'!$D$2:$G$1571,4,0)-H1792</f>
        <v>0</v>
      </c>
    </row>
    <row r="1793" spans="7:10" x14ac:dyDescent="0.25">
      <c r="G1793">
        <v>53865</v>
      </c>
      <c r="H1793" s="6">
        <v>0</v>
      </c>
      <c r="I1793" s="226" t="e">
        <f>VLOOKUP(G1793,'VDs DUELOS'!$D$2:$G$1571,4,0)-H1793</f>
        <v>#N/A</v>
      </c>
    </row>
    <row r="1794" spans="7:10" x14ac:dyDescent="0.25">
      <c r="G1794">
        <v>53866</v>
      </c>
      <c r="H1794" s="6">
        <v>1283.1052571428572</v>
      </c>
      <c r="I1794" s="226">
        <f>VLOOKUP(G1794,'VDs DUELOS'!$D$2:$G$1571,4,0)-H1794</f>
        <v>0</v>
      </c>
    </row>
    <row r="1795" spans="7:10" x14ac:dyDescent="0.25">
      <c r="G1795">
        <v>53867</v>
      </c>
      <c r="H1795" s="6">
        <v>1068.7175542857144</v>
      </c>
      <c r="I1795" s="226">
        <f>VLOOKUP(G1795,'VDs DUELOS'!$D$2:$G$1571,4,0)-H1795</f>
        <v>0</v>
      </c>
    </row>
    <row r="1796" spans="7:10" x14ac:dyDescent="0.25">
      <c r="G1796">
        <v>53868</v>
      </c>
      <c r="H1796" s="6">
        <v>1129.60016</v>
      </c>
      <c r="I1796" s="226">
        <f>VLOOKUP(G1796,'VDs DUELOS'!$D$2:$G$1571,4,0)-H1796</f>
        <v>0</v>
      </c>
    </row>
    <row r="1797" spans="7:10" x14ac:dyDescent="0.25">
      <c r="G1797">
        <v>53869</v>
      </c>
      <c r="H1797" s="6">
        <v>802.17235047619056</v>
      </c>
      <c r="I1797" s="226">
        <f>VLOOKUP(G1797,'VDs DUELOS'!$D$2:$G$1571,4,0)-H1797</f>
        <v>0</v>
      </c>
    </row>
    <row r="1798" spans="7:10" x14ac:dyDescent="0.25">
      <c r="G1798">
        <v>53871</v>
      </c>
      <c r="H1798" s="6">
        <v>853.27565600000003</v>
      </c>
      <c r="I1798" s="226">
        <f>VLOOKUP(G1798,'VDs DUELOS'!$D$2:$G$1571,4,0)-H1798</f>
        <v>0</v>
      </c>
    </row>
    <row r="1799" spans="7:10" x14ac:dyDescent="0.25">
      <c r="G1799">
        <v>53872</v>
      </c>
      <c r="H1799" s="6">
        <v>0</v>
      </c>
      <c r="I1799" s="226" t="e">
        <f>VLOOKUP(G1799,'VDs DUELOS'!$D$2:$G$1571,4,0)-H1799</f>
        <v>#N/A</v>
      </c>
    </row>
    <row r="1800" spans="7:10" x14ac:dyDescent="0.25">
      <c r="G1800">
        <v>53874</v>
      </c>
      <c r="H1800" s="6">
        <v>951.72922666666659</v>
      </c>
      <c r="I1800" s="226">
        <f>VLOOKUP(G1800,'VDs DUELOS'!$D$2:$G$1571,4,0)-H1800</f>
        <v>0</v>
      </c>
    </row>
    <row r="1801" spans="7:10" x14ac:dyDescent="0.25">
      <c r="G1801">
        <v>53877</v>
      </c>
      <c r="H1801" s="6">
        <v>0</v>
      </c>
      <c r="I1801" s="226" t="e">
        <f>VLOOKUP(G1801,'VDs DUELOS'!$D$2:$G$1571,4,0)-H1801</f>
        <v>#N/A</v>
      </c>
    </row>
    <row r="1802" spans="7:10" x14ac:dyDescent="0.25">
      <c r="G1802">
        <v>53878</v>
      </c>
      <c r="H1802" s="6">
        <v>849.33058285714287</v>
      </c>
      <c r="I1802" s="226">
        <f>VLOOKUP(G1802,'VDs DUELOS'!$D$2:$G$1571,4,0)-H1802</f>
        <v>0</v>
      </c>
    </row>
    <row r="1803" spans="7:10" x14ac:dyDescent="0.25">
      <c r="G1803">
        <v>53879</v>
      </c>
      <c r="H1803" s="6">
        <v>1239.2354285714287</v>
      </c>
      <c r="I1803" s="226">
        <f>VLOOKUP(G1803,'VDs DUELOS'!$D$2:$G$1571,4,0)-H1803</f>
        <v>0</v>
      </c>
    </row>
    <row r="1804" spans="7:10" x14ac:dyDescent="0.25">
      <c r="G1804" s="36">
        <v>53880</v>
      </c>
      <c r="H1804" s="6">
        <v>804.13582476190481</v>
      </c>
      <c r="I1804" s="226">
        <f>VLOOKUP(G1804,'VDs DUELOS'!$D$2:$G$1571,4,0)-H1804</f>
        <v>0</v>
      </c>
    </row>
    <row r="1805" spans="7:10" x14ac:dyDescent="0.25">
      <c r="G1805">
        <v>53881</v>
      </c>
      <c r="H1805" s="6">
        <v>1187.137318095238</v>
      </c>
      <c r="I1805" s="226">
        <f>VLOOKUP(G1805,'VDs DUELOS'!$D$2:$G$1571,4,0)-H1805</f>
        <v>0</v>
      </c>
    </row>
    <row r="1806" spans="7:10" x14ac:dyDescent="0.25">
      <c r="G1806">
        <v>53882</v>
      </c>
      <c r="H1806" s="6">
        <v>0</v>
      </c>
      <c r="I1806" s="226" t="e">
        <f>VLOOKUP(G1806,'VDs DUELOS'!$D$2:$G$1571,4,0)-H1806</f>
        <v>#N/A</v>
      </c>
      <c r="J1806">
        <v>53659</v>
      </c>
    </row>
    <row r="1807" spans="7:10" x14ac:dyDescent="0.25">
      <c r="G1807">
        <v>53883</v>
      </c>
      <c r="H1807" s="6">
        <v>608.10054857142859</v>
      </c>
      <c r="I1807" s="226">
        <f>VLOOKUP(G1807,'VDs DUELOS'!$D$2:$G$1571,4,0)-H1807</f>
        <v>0</v>
      </c>
    </row>
    <row r="1808" spans="7:10" x14ac:dyDescent="0.25">
      <c r="G1808">
        <v>53884</v>
      </c>
      <c r="H1808" s="6">
        <v>793.0062323809525</v>
      </c>
      <c r="I1808" s="226">
        <f>VLOOKUP(G1808,'VDs DUELOS'!$D$2:$G$1571,4,0)-H1808</f>
        <v>0</v>
      </c>
    </row>
    <row r="1809" spans="7:9" x14ac:dyDescent="0.25">
      <c r="G1809">
        <v>53885</v>
      </c>
      <c r="H1809" s="6">
        <v>903.36705684210528</v>
      </c>
      <c r="I1809" s="226">
        <f>VLOOKUP(G1809,'VDs DUELOS'!$D$2:$G$1571,4,0)-H1809</f>
        <v>0</v>
      </c>
    </row>
    <row r="1810" spans="7:9" x14ac:dyDescent="0.25">
      <c r="G1810">
        <v>53886</v>
      </c>
      <c r="H1810" s="6">
        <v>0</v>
      </c>
      <c r="I1810" s="226" t="e">
        <f>VLOOKUP(G1810,'VDs DUELOS'!$D$2:$G$1571,4,0)-H1810</f>
        <v>#N/A</v>
      </c>
    </row>
    <row r="1811" spans="7:9" x14ac:dyDescent="0.25">
      <c r="G1811">
        <v>53887</v>
      </c>
      <c r="H1811" s="6">
        <v>1250.6814171428571</v>
      </c>
      <c r="I1811" s="226">
        <f>VLOOKUP(G1811,'VDs DUELOS'!$D$2:$G$1571,4,0)-H1811</f>
        <v>0</v>
      </c>
    </row>
    <row r="1812" spans="7:9" x14ac:dyDescent="0.25">
      <c r="G1812">
        <v>53888</v>
      </c>
      <c r="H1812" s="6">
        <v>594.8091961904762</v>
      </c>
      <c r="I1812" s="226">
        <f>VLOOKUP(G1812,'VDs DUELOS'!$D$2:$G$1571,4,0)-H1812</f>
        <v>0</v>
      </c>
    </row>
    <row r="1813" spans="7:9" x14ac:dyDescent="0.25">
      <c r="G1813">
        <v>53889</v>
      </c>
      <c r="H1813" s="6">
        <v>795.18562399999996</v>
      </c>
      <c r="I1813" s="226" t="e">
        <f>VLOOKUP(G1813,'VDs DUELOS'!$D$2:$G$1571,4,0)-H1813</f>
        <v>#N/A</v>
      </c>
    </row>
    <row r="1814" spans="7:9" x14ac:dyDescent="0.25">
      <c r="G1814">
        <v>53891</v>
      </c>
      <c r="H1814" s="6">
        <v>0</v>
      </c>
      <c r="I1814" s="226" t="e">
        <f>VLOOKUP(G1814,'VDs DUELOS'!$D$2:$G$1571,4,0)-H1814</f>
        <v>#N/A</v>
      </c>
    </row>
    <row r="1815" spans="7:9" x14ac:dyDescent="0.25">
      <c r="G1815">
        <v>53892</v>
      </c>
      <c r="H1815" s="6">
        <v>1025.4785904761904</v>
      </c>
      <c r="I1815" s="226">
        <f>VLOOKUP(G1815,'VDs DUELOS'!$D$2:$G$1571,4,0)-H1815</f>
        <v>0</v>
      </c>
    </row>
    <row r="1816" spans="7:9" x14ac:dyDescent="0.25">
      <c r="G1816">
        <v>53893</v>
      </c>
      <c r="H1816" s="6">
        <v>670.1635123809524</v>
      </c>
      <c r="I1816" s="226">
        <f>VLOOKUP(G1816,'VDs DUELOS'!$D$2:$G$1571,4,0)-H1816</f>
        <v>0</v>
      </c>
    </row>
    <row r="1817" spans="7:9" x14ac:dyDescent="0.25">
      <c r="G1817">
        <v>53895</v>
      </c>
      <c r="H1817" s="6">
        <v>1124.9193447619048</v>
      </c>
      <c r="I1817" s="226">
        <f>VLOOKUP(G1817,'VDs DUELOS'!$D$2:$G$1571,4,0)-H1817</f>
        <v>0</v>
      </c>
    </row>
    <row r="1818" spans="7:9" x14ac:dyDescent="0.25">
      <c r="G1818">
        <v>53896</v>
      </c>
      <c r="H1818" s="6">
        <v>619.24650400000007</v>
      </c>
      <c r="I1818" s="226">
        <f>VLOOKUP(G1818,'VDs DUELOS'!$D$2:$G$1571,4,0)-H1818</f>
        <v>0</v>
      </c>
    </row>
    <row r="1819" spans="7:9" x14ac:dyDescent="0.25">
      <c r="G1819">
        <v>53898</v>
      </c>
      <c r="H1819" s="6">
        <v>864.84540000000004</v>
      </c>
      <c r="I1819" s="226">
        <f>VLOOKUP(G1819,'VDs DUELOS'!$D$2:$G$1571,4,0)-H1819</f>
        <v>0</v>
      </c>
    </row>
    <row r="1820" spans="7:9" x14ac:dyDescent="0.25">
      <c r="G1820">
        <v>53899</v>
      </c>
      <c r="H1820" s="6">
        <v>0</v>
      </c>
      <c r="I1820" s="226" t="e">
        <f>VLOOKUP(G1820,'VDs DUELOS'!$D$2:$G$1571,4,0)-H1820</f>
        <v>#N/A</v>
      </c>
    </row>
    <row r="1821" spans="7:9" x14ac:dyDescent="0.25">
      <c r="G1821">
        <v>53900</v>
      </c>
      <c r="H1821" s="6">
        <v>798.05630315789494</v>
      </c>
      <c r="I1821" s="226">
        <f>VLOOKUP(G1821,'VDs DUELOS'!$D$2:$G$1571,4,0)-H1821</f>
        <v>0</v>
      </c>
    </row>
    <row r="1822" spans="7:9" x14ac:dyDescent="0.25">
      <c r="G1822">
        <v>53901</v>
      </c>
      <c r="H1822" s="6">
        <v>841.18486400000006</v>
      </c>
      <c r="I1822" s="226">
        <f>VLOOKUP(G1822,'VDs DUELOS'!$D$2:$G$1571,4,0)-H1822</f>
        <v>0</v>
      </c>
    </row>
    <row r="1823" spans="7:9" x14ac:dyDescent="0.25">
      <c r="G1823">
        <v>53902</v>
      </c>
      <c r="H1823" s="6">
        <v>648.31131428571427</v>
      </c>
      <c r="I1823" s="226">
        <f>VLOOKUP(G1823,'VDs DUELOS'!$D$2:$G$1571,4,0)-H1823</f>
        <v>0</v>
      </c>
    </row>
    <row r="1824" spans="7:9" x14ac:dyDescent="0.25">
      <c r="G1824">
        <v>53903</v>
      </c>
      <c r="H1824" s="6">
        <v>0</v>
      </c>
      <c r="I1824" s="226" t="e">
        <f>VLOOKUP(G1824,'VDs DUELOS'!$D$2:$G$1571,4,0)-H1824</f>
        <v>#N/A</v>
      </c>
    </row>
    <row r="1825" spans="7:9" x14ac:dyDescent="0.25">
      <c r="G1825">
        <v>53904</v>
      </c>
      <c r="H1825" s="6">
        <v>0</v>
      </c>
      <c r="I1825" s="226" t="e">
        <f>VLOOKUP(G1825,'VDs DUELOS'!$D$2:$G$1571,4,0)-H1825</f>
        <v>#N/A</v>
      </c>
    </row>
    <row r="1826" spans="7:9" x14ac:dyDescent="0.25">
      <c r="G1826">
        <v>53905</v>
      </c>
      <c r="H1826" s="6">
        <v>0</v>
      </c>
      <c r="I1826" s="226" t="e">
        <f>VLOOKUP(G1826,'VDs DUELOS'!$D$2:$G$1571,4,0)-H1826</f>
        <v>#N/A</v>
      </c>
    </row>
    <row r="1827" spans="7:9" x14ac:dyDescent="0.25">
      <c r="G1827">
        <v>53906</v>
      </c>
      <c r="H1827" s="6">
        <v>633.32299555555562</v>
      </c>
      <c r="I1827" s="226" t="e">
        <f>VLOOKUP(G1827,'VDs DUELOS'!$D$2:$G$1571,4,0)-H1827</f>
        <v>#N/A</v>
      </c>
    </row>
    <row r="1828" spans="7:9" x14ac:dyDescent="0.25">
      <c r="G1828">
        <v>53907</v>
      </c>
      <c r="H1828" s="6">
        <v>532.47878857142859</v>
      </c>
      <c r="I1828" s="226" t="e">
        <f>VLOOKUP(G1828,'VDs DUELOS'!$D$2:$G$1571,4,0)-H1828</f>
        <v>#N/A</v>
      </c>
    </row>
    <row r="1829" spans="7:9" x14ac:dyDescent="0.25">
      <c r="G1829">
        <v>53908</v>
      </c>
      <c r="H1829" s="6">
        <v>514.31510095238093</v>
      </c>
      <c r="I1829" s="226" t="e">
        <f>VLOOKUP(G1829,'VDs DUELOS'!$D$2:$G$1571,4,0)-H1829</f>
        <v>#N/A</v>
      </c>
    </row>
    <row r="1830" spans="7:9" x14ac:dyDescent="0.25">
      <c r="G1830">
        <v>53910</v>
      </c>
      <c r="H1830" s="6">
        <v>824.887801904762</v>
      </c>
      <c r="I1830" s="226" t="e">
        <f>VLOOKUP(G1830,'VDs DUELOS'!$D$2:$G$1571,4,0)-H1830</f>
        <v>#N/A</v>
      </c>
    </row>
    <row r="1831" spans="7:9" x14ac:dyDescent="0.25">
      <c r="G1831">
        <v>53911</v>
      </c>
      <c r="H1831" s="6">
        <v>787.36041599999999</v>
      </c>
      <c r="I1831" s="226">
        <f>VLOOKUP(G1831,'VDs DUELOS'!$D$2:$G$1571,4,0)-H1831</f>
        <v>0</v>
      </c>
    </row>
    <row r="1832" spans="7:9" x14ac:dyDescent="0.25">
      <c r="G1832">
        <v>53912</v>
      </c>
      <c r="H1832" s="6">
        <v>1026.9282719999999</v>
      </c>
      <c r="I1832" s="226">
        <f>VLOOKUP(G1832,'VDs DUELOS'!$D$2:$G$1571,4,0)-H1832</f>
        <v>0</v>
      </c>
    </row>
    <row r="1833" spans="7:9" x14ac:dyDescent="0.25">
      <c r="G1833">
        <v>53913</v>
      </c>
      <c r="H1833" s="6">
        <v>0</v>
      </c>
      <c r="I1833" s="226" t="e">
        <f>VLOOKUP(G1833,'VDs DUELOS'!$D$2:$G$1571,4,0)-H1833</f>
        <v>#N/A</v>
      </c>
    </row>
    <row r="1834" spans="7:9" x14ac:dyDescent="0.25">
      <c r="G1834">
        <v>53916</v>
      </c>
      <c r="H1834" s="6">
        <v>551.16595047619046</v>
      </c>
      <c r="I1834" s="226">
        <f>VLOOKUP(G1834,'VDs DUELOS'!$D$2:$G$1571,4,0)-H1834</f>
        <v>0</v>
      </c>
    </row>
    <row r="1835" spans="7:9" x14ac:dyDescent="0.25">
      <c r="G1835">
        <v>53917</v>
      </c>
      <c r="H1835" s="6">
        <v>1224.6052079999999</v>
      </c>
      <c r="I1835" s="226">
        <f>VLOOKUP(G1835,'VDs DUELOS'!$D$2:$G$1571,4,0)-H1835</f>
        <v>0</v>
      </c>
    </row>
    <row r="1836" spans="7:9" x14ac:dyDescent="0.25">
      <c r="G1836">
        <v>53918</v>
      </c>
      <c r="H1836" s="6">
        <v>831.24335200000007</v>
      </c>
      <c r="I1836" s="226">
        <f>VLOOKUP(G1836,'VDs DUELOS'!$D$2:$G$1571,4,0)-H1836</f>
        <v>0</v>
      </c>
    </row>
    <row r="1837" spans="7:9" x14ac:dyDescent="0.25">
      <c r="G1837">
        <v>53921</v>
      </c>
      <c r="H1837" s="6">
        <v>0</v>
      </c>
      <c r="I1837" s="226" t="e">
        <f>VLOOKUP(G1837,'VDs DUELOS'!$D$2:$G$1571,4,0)-H1837</f>
        <v>#N/A</v>
      </c>
    </row>
    <row r="1838" spans="7:9" x14ac:dyDescent="0.25">
      <c r="G1838">
        <v>53922</v>
      </c>
      <c r="H1838" s="6">
        <v>911.28545523809544</v>
      </c>
      <c r="I1838" s="226">
        <f>VLOOKUP(G1838,'VDs DUELOS'!$D$2:$G$1571,4,0)-H1838</f>
        <v>0</v>
      </c>
    </row>
    <row r="1839" spans="7:9" x14ac:dyDescent="0.25">
      <c r="G1839">
        <v>53923</v>
      </c>
      <c r="H1839" s="6">
        <v>1002.0089142857144</v>
      </c>
      <c r="I1839" s="226">
        <f>VLOOKUP(G1839,'VDs DUELOS'!$D$2:$G$1571,4,0)-H1839</f>
        <v>0</v>
      </c>
    </row>
    <row r="1840" spans="7:9" x14ac:dyDescent="0.25">
      <c r="G1840">
        <v>53924</v>
      </c>
      <c r="H1840" s="6">
        <v>967.18178285714282</v>
      </c>
      <c r="I1840" s="226">
        <f>VLOOKUP(G1840,'VDs DUELOS'!$D$2:$G$1571,4,0)-H1840</f>
        <v>0</v>
      </c>
    </row>
    <row r="1841" spans="7:9" x14ac:dyDescent="0.25">
      <c r="G1841">
        <v>53925</v>
      </c>
      <c r="H1841" s="6">
        <v>1157.9260114285714</v>
      </c>
      <c r="I1841" s="226">
        <f>VLOOKUP(G1841,'VDs DUELOS'!$D$2:$G$1571,4,0)-H1841</f>
        <v>0</v>
      </c>
    </row>
    <row r="1842" spans="7:9" x14ac:dyDescent="0.25">
      <c r="G1842">
        <v>53926</v>
      </c>
      <c r="H1842" s="6">
        <v>1189.2201676190477</v>
      </c>
      <c r="I1842" s="226">
        <f>VLOOKUP(G1842,'VDs DUELOS'!$D$2:$G$1571,4,0)-H1842</f>
        <v>0</v>
      </c>
    </row>
    <row r="1843" spans="7:9" x14ac:dyDescent="0.25">
      <c r="G1843">
        <v>53927</v>
      </c>
      <c r="H1843" s="6">
        <v>903.139768</v>
      </c>
      <c r="I1843" s="226">
        <f>VLOOKUP(G1843,'VDs DUELOS'!$D$2:$G$1571,4,0)-H1843</f>
        <v>0</v>
      </c>
    </row>
    <row r="1844" spans="7:9" x14ac:dyDescent="0.25">
      <c r="G1844">
        <v>53928</v>
      </c>
      <c r="H1844" s="6">
        <v>0</v>
      </c>
      <c r="I1844" s="226" t="e">
        <f>VLOOKUP(G1844,'VDs DUELOS'!$D$2:$G$1571,4,0)-H1844</f>
        <v>#N/A</v>
      </c>
    </row>
    <row r="1845" spans="7:9" x14ac:dyDescent="0.25">
      <c r="G1845">
        <v>53929</v>
      </c>
      <c r="H1845" s="6">
        <v>613.72714666666673</v>
      </c>
      <c r="I1845" s="226">
        <f>VLOOKUP(G1845,'VDs DUELOS'!$D$2:$G$1571,4,0)-H1845</f>
        <v>0</v>
      </c>
    </row>
    <row r="1846" spans="7:9" x14ac:dyDescent="0.25">
      <c r="G1846">
        <v>53931</v>
      </c>
      <c r="H1846" s="6">
        <v>947.27806476190494</v>
      </c>
      <c r="I1846" s="226">
        <f>VLOOKUP(G1846,'VDs DUELOS'!$D$2:$G$1571,4,0)-H1846</f>
        <v>0</v>
      </c>
    </row>
    <row r="1847" spans="7:9" x14ac:dyDescent="0.25">
      <c r="G1847">
        <v>53932</v>
      </c>
      <c r="H1847" s="6">
        <v>909.00049523809525</v>
      </c>
      <c r="I1847" s="226">
        <f>VLOOKUP(G1847,'VDs DUELOS'!$D$2:$G$1571,4,0)-H1847</f>
        <v>0</v>
      </c>
    </row>
    <row r="1848" spans="7:9" x14ac:dyDescent="0.25">
      <c r="G1848">
        <v>53934</v>
      </c>
      <c r="H1848" s="6">
        <v>437.73241904761909</v>
      </c>
      <c r="I1848" s="226">
        <f>VLOOKUP(G1848,'VDs DUELOS'!$D$2:$G$1571,4,0)-H1848</f>
        <v>0</v>
      </c>
    </row>
    <row r="1849" spans="7:9" x14ac:dyDescent="0.25">
      <c r="G1849">
        <v>53935</v>
      </c>
      <c r="H1849" s="6">
        <v>749.75766095238089</v>
      </c>
      <c r="I1849" s="226">
        <f>VLOOKUP(G1849,'VDs DUELOS'!$D$2:$G$1571,4,0)-H1849</f>
        <v>0</v>
      </c>
    </row>
    <row r="1850" spans="7:9" x14ac:dyDescent="0.25">
      <c r="G1850">
        <v>53936</v>
      </c>
      <c r="H1850" s="6">
        <v>1003.5658160000002</v>
      </c>
      <c r="I1850" s="226" t="e">
        <f>VLOOKUP(G1850,'VDs DUELOS'!$D$2:$G$1571,4,0)-H1850</f>
        <v>#N/A</v>
      </c>
    </row>
    <row r="1851" spans="7:9" x14ac:dyDescent="0.25">
      <c r="G1851">
        <v>53937</v>
      </c>
      <c r="H1851" s="6">
        <v>863.44876000000011</v>
      </c>
      <c r="I1851" s="226" t="e">
        <f>VLOOKUP(G1851,'VDs DUELOS'!$D$2:$G$1571,4,0)-H1851</f>
        <v>#N/A</v>
      </c>
    </row>
    <row r="1852" spans="7:9" x14ac:dyDescent="0.25">
      <c r="G1852">
        <v>53938</v>
      </c>
      <c r="H1852" s="6">
        <v>1113.3808076190478</v>
      </c>
      <c r="I1852" s="226">
        <f>VLOOKUP(G1852,'VDs DUELOS'!$D$2:$G$1571,4,0)-H1852</f>
        <v>0</v>
      </c>
    </row>
    <row r="1853" spans="7:9" x14ac:dyDescent="0.25">
      <c r="G1853">
        <v>53939</v>
      </c>
      <c r="H1853" s="6">
        <v>689.13421714285721</v>
      </c>
      <c r="I1853" s="226">
        <f>VLOOKUP(G1853,'VDs DUELOS'!$D$2:$G$1571,4,0)-H1853</f>
        <v>0</v>
      </c>
    </row>
    <row r="1854" spans="7:9" x14ac:dyDescent="0.25">
      <c r="G1854">
        <v>53940</v>
      </c>
      <c r="H1854" s="6">
        <v>1103.98272</v>
      </c>
      <c r="I1854" s="226">
        <f>VLOOKUP(G1854,'VDs DUELOS'!$D$2:$G$1571,4,0)-H1854</f>
        <v>0</v>
      </c>
    </row>
    <row r="1855" spans="7:9" x14ac:dyDescent="0.25">
      <c r="G1855">
        <v>53941</v>
      </c>
      <c r="H1855" s="6">
        <v>1064.6615119999999</v>
      </c>
      <c r="I1855" s="226">
        <f>VLOOKUP(G1855,'VDs DUELOS'!$D$2:$G$1571,4,0)-H1855</f>
        <v>0</v>
      </c>
    </row>
    <row r="1856" spans="7:9" x14ac:dyDescent="0.25">
      <c r="G1856">
        <v>53942</v>
      </c>
      <c r="H1856" s="6">
        <v>794.10713142857151</v>
      </c>
      <c r="I1856" s="226">
        <f>VLOOKUP(G1856,'VDs DUELOS'!$D$2:$G$1571,4,0)-H1856</f>
        <v>0</v>
      </c>
    </row>
    <row r="1857" spans="7:9" x14ac:dyDescent="0.25">
      <c r="G1857">
        <v>53943</v>
      </c>
      <c r="H1857" s="6">
        <v>0</v>
      </c>
      <c r="I1857" s="226" t="e">
        <f>VLOOKUP(G1857,'VDs DUELOS'!$D$2:$G$1571,4,0)-H1857</f>
        <v>#N/A</v>
      </c>
    </row>
    <row r="1858" spans="7:9" x14ac:dyDescent="0.25">
      <c r="G1858">
        <v>53944</v>
      </c>
      <c r="H1858" s="6">
        <v>997.86683428571439</v>
      </c>
      <c r="I1858" s="226">
        <f>VLOOKUP(G1858,'VDs DUELOS'!$D$2:$G$1571,4,0)-H1858</f>
        <v>0</v>
      </c>
    </row>
    <row r="1859" spans="7:9" x14ac:dyDescent="0.25">
      <c r="G1859">
        <v>53945</v>
      </c>
      <c r="H1859" s="6">
        <v>850.92111999999997</v>
      </c>
      <c r="I1859" s="226">
        <f>VLOOKUP(G1859,'VDs DUELOS'!$D$2:$G$1571,4,0)-H1859</f>
        <v>0</v>
      </c>
    </row>
    <row r="1860" spans="7:9" x14ac:dyDescent="0.25">
      <c r="G1860">
        <v>53946</v>
      </c>
      <c r="H1860" s="6">
        <v>811.23325999999997</v>
      </c>
      <c r="I1860" s="226">
        <f>VLOOKUP(G1860,'VDs DUELOS'!$D$2:$G$1571,4,0)-H1860</f>
        <v>0</v>
      </c>
    </row>
    <row r="1861" spans="7:9" x14ac:dyDescent="0.25">
      <c r="G1861">
        <v>53947</v>
      </c>
      <c r="H1861" s="6">
        <v>1462.5566960000001</v>
      </c>
      <c r="I1861" s="226">
        <f>VLOOKUP(G1861,'VDs DUELOS'!$D$2:$G$1571,4,0)-H1861</f>
        <v>0</v>
      </c>
    </row>
    <row r="1862" spans="7:9" x14ac:dyDescent="0.25">
      <c r="G1862">
        <v>53949</v>
      </c>
      <c r="H1862" s="6">
        <v>950.37224380952398</v>
      </c>
      <c r="I1862" s="226">
        <f>VLOOKUP(G1862,'VDs DUELOS'!$D$2:$G$1571,4,0)-H1862</f>
        <v>0</v>
      </c>
    </row>
    <row r="1863" spans="7:9" x14ac:dyDescent="0.25">
      <c r="G1863">
        <v>53950</v>
      </c>
      <c r="H1863" s="6">
        <v>0</v>
      </c>
      <c r="I1863" s="226" t="e">
        <f>VLOOKUP(G1863,'VDs DUELOS'!$D$2:$G$1571,4,0)-H1863</f>
        <v>#N/A</v>
      </c>
    </row>
    <row r="1864" spans="7:9" x14ac:dyDescent="0.25">
      <c r="G1864">
        <v>53951</v>
      </c>
      <c r="H1864" s="6">
        <v>0</v>
      </c>
      <c r="I1864" s="226" t="e">
        <f>VLOOKUP(G1864,'VDs DUELOS'!$D$2:$G$1571,4,0)-H1864</f>
        <v>#N/A</v>
      </c>
    </row>
    <row r="1865" spans="7:9" x14ac:dyDescent="0.25">
      <c r="G1865">
        <v>53952</v>
      </c>
      <c r="H1865" s="6">
        <v>776.96100571428576</v>
      </c>
      <c r="I1865" s="226">
        <f>VLOOKUP(G1865,'VDs DUELOS'!$D$2:$G$1571,4,0)-H1865</f>
        <v>0</v>
      </c>
    </row>
    <row r="1866" spans="7:9" x14ac:dyDescent="0.25">
      <c r="G1866">
        <v>53953</v>
      </c>
      <c r="H1866" s="6">
        <v>973.30731428571426</v>
      </c>
      <c r="I1866" s="226">
        <f>VLOOKUP(G1866,'VDs DUELOS'!$D$2:$G$1571,4,0)-H1866</f>
        <v>0</v>
      </c>
    </row>
    <row r="1867" spans="7:9" x14ac:dyDescent="0.25">
      <c r="G1867">
        <v>53954</v>
      </c>
      <c r="H1867" s="6">
        <v>0</v>
      </c>
      <c r="I1867" s="226" t="e">
        <f>VLOOKUP(G1867,'VDs DUELOS'!$D$2:$G$1571,4,0)-H1867</f>
        <v>#N/A</v>
      </c>
    </row>
    <row r="1868" spans="7:9" x14ac:dyDescent="0.25">
      <c r="G1868">
        <v>53955</v>
      </c>
      <c r="H1868" s="6">
        <v>1121.5144152380954</v>
      </c>
      <c r="I1868" s="226">
        <f>VLOOKUP(G1868,'VDs DUELOS'!$D$2:$G$1571,4,0)-H1868</f>
        <v>0</v>
      </c>
    </row>
    <row r="1869" spans="7:9" x14ac:dyDescent="0.25">
      <c r="G1869">
        <v>53956</v>
      </c>
      <c r="H1869" s="6">
        <v>2052.9316400000002</v>
      </c>
      <c r="I1869" s="226">
        <f>VLOOKUP(G1869,'VDs DUELOS'!$D$2:$G$1571,4,0)-H1869</f>
        <v>0</v>
      </c>
    </row>
    <row r="1870" spans="7:9" x14ac:dyDescent="0.25">
      <c r="G1870">
        <v>53957</v>
      </c>
      <c r="H1870" s="6">
        <v>0</v>
      </c>
      <c r="I1870" s="226" t="e">
        <f>VLOOKUP(G1870,'VDs DUELOS'!$D$2:$G$1571,4,0)-H1870</f>
        <v>#N/A</v>
      </c>
    </row>
    <row r="1871" spans="7:9" x14ac:dyDescent="0.25">
      <c r="G1871">
        <v>53958</v>
      </c>
      <c r="H1871" s="6">
        <v>1130.1393439999999</v>
      </c>
      <c r="I1871" s="226">
        <f>VLOOKUP(G1871,'VDs DUELOS'!$D$2:$G$1571,4,0)-H1871</f>
        <v>0</v>
      </c>
    </row>
    <row r="1872" spans="7:9" x14ac:dyDescent="0.25">
      <c r="G1872">
        <v>53959</v>
      </c>
      <c r="H1872" s="6">
        <v>1413.9566000000002</v>
      </c>
      <c r="I1872" s="226">
        <f>VLOOKUP(G1872,'VDs DUELOS'!$D$2:$G$1571,4,0)-H1872</f>
        <v>0</v>
      </c>
    </row>
    <row r="1873" spans="7:9" x14ac:dyDescent="0.25">
      <c r="G1873">
        <v>53960</v>
      </c>
      <c r="H1873" s="6">
        <v>1690.9973714285713</v>
      </c>
      <c r="I1873" s="226">
        <f>VLOOKUP(G1873,'VDs DUELOS'!$D$2:$G$1571,4,0)-H1873</f>
        <v>0</v>
      </c>
    </row>
    <row r="1874" spans="7:9" x14ac:dyDescent="0.25">
      <c r="G1874">
        <v>53961</v>
      </c>
      <c r="H1874" s="6">
        <v>972.39206095238103</v>
      </c>
      <c r="I1874" s="226">
        <f>VLOOKUP(G1874,'VDs DUELOS'!$D$2:$G$1571,4,0)-H1874</f>
        <v>0</v>
      </c>
    </row>
    <row r="1875" spans="7:9" x14ac:dyDescent="0.25">
      <c r="G1875">
        <v>53962</v>
      </c>
      <c r="H1875" s="6">
        <v>795.26512000000002</v>
      </c>
      <c r="I1875" s="226">
        <f>VLOOKUP(G1875,'VDs DUELOS'!$D$2:$G$1571,4,0)-H1875</f>
        <v>0</v>
      </c>
    </row>
    <row r="1876" spans="7:9" x14ac:dyDescent="0.25">
      <c r="G1876">
        <v>53963</v>
      </c>
      <c r="H1876" s="6">
        <v>747.97780799999998</v>
      </c>
      <c r="I1876" s="226">
        <f>VLOOKUP(G1876,'VDs DUELOS'!$D$2:$G$1571,4,0)-H1876</f>
        <v>0</v>
      </c>
    </row>
    <row r="1877" spans="7:9" x14ac:dyDescent="0.25">
      <c r="G1877">
        <v>53964</v>
      </c>
      <c r="H1877" s="6">
        <v>837.23228800000004</v>
      </c>
      <c r="I1877" s="226">
        <f>VLOOKUP(G1877,'VDs DUELOS'!$D$2:$G$1571,4,0)-H1877</f>
        <v>0</v>
      </c>
    </row>
    <row r="1878" spans="7:9" x14ac:dyDescent="0.25">
      <c r="G1878">
        <v>53965</v>
      </c>
      <c r="H1878" s="6">
        <v>902.1511999999999</v>
      </c>
      <c r="I1878" s="226">
        <f>VLOOKUP(G1878,'VDs DUELOS'!$D$2:$G$1571,4,0)-H1878</f>
        <v>0</v>
      </c>
    </row>
    <row r="1879" spans="7:9" x14ac:dyDescent="0.25">
      <c r="G1879">
        <v>53967</v>
      </c>
      <c r="H1879" s="6">
        <v>152.37105600000001</v>
      </c>
      <c r="I1879" s="226" t="e">
        <f>VLOOKUP(G1879,'VDs DUELOS'!$D$2:$G$1571,4,0)-H1879</f>
        <v>#N/A</v>
      </c>
    </row>
    <row r="1880" spans="7:9" x14ac:dyDescent="0.25">
      <c r="G1880">
        <v>53968</v>
      </c>
      <c r="H1880" s="6">
        <v>1134.893736</v>
      </c>
      <c r="I1880" s="226" t="e">
        <f>VLOOKUP(G1880,'VDs DUELOS'!$D$2:$G$1571,4,0)-H1880</f>
        <v>#N/A</v>
      </c>
    </row>
    <row r="1881" spans="7:9" x14ac:dyDescent="0.25">
      <c r="G1881">
        <v>53969</v>
      </c>
      <c r="H1881" s="6">
        <v>994.16067199999998</v>
      </c>
      <c r="I1881" s="226">
        <f>VLOOKUP(G1881,'VDs DUELOS'!$D$2:$G$1571,4,0)-H1881</f>
        <v>0</v>
      </c>
    </row>
    <row r="1882" spans="7:9" x14ac:dyDescent="0.25">
      <c r="G1882">
        <v>53971</v>
      </c>
      <c r="H1882" s="6">
        <v>978.27478095238098</v>
      </c>
      <c r="I1882" s="226">
        <f>VLOOKUP(G1882,'VDs DUELOS'!$D$2:$G$1571,4,0)-H1882</f>
        <v>0</v>
      </c>
    </row>
    <row r="1883" spans="7:9" x14ac:dyDescent="0.25">
      <c r="G1883">
        <v>53972</v>
      </c>
      <c r="H1883" s="6">
        <v>867.22331428571442</v>
      </c>
      <c r="I1883" s="226">
        <f>VLOOKUP(G1883,'VDs DUELOS'!$D$2:$G$1571,4,0)-H1883</f>
        <v>0</v>
      </c>
    </row>
    <row r="1884" spans="7:9" x14ac:dyDescent="0.25">
      <c r="G1884">
        <v>53973</v>
      </c>
      <c r="H1884" s="6">
        <v>0</v>
      </c>
      <c r="I1884" s="226">
        <f>VLOOKUP(G1884,'VDs DUELOS'!$D$2:$G$1571,4,0)-H1884</f>
        <v>0</v>
      </c>
    </row>
    <row r="1885" spans="7:9" x14ac:dyDescent="0.25">
      <c r="G1885">
        <v>53974</v>
      </c>
      <c r="H1885" s="6">
        <v>891.51089523809537</v>
      </c>
      <c r="I1885" s="226">
        <f>VLOOKUP(G1885,'VDs DUELOS'!$D$2:$G$1571,4,0)-H1885</f>
        <v>0</v>
      </c>
    </row>
    <row r="1886" spans="7:9" x14ac:dyDescent="0.25">
      <c r="G1886">
        <v>53975</v>
      </c>
      <c r="H1886" s="6">
        <v>0</v>
      </c>
      <c r="I1886" s="226" t="e">
        <f>VLOOKUP(G1886,'VDs DUELOS'!$D$2:$G$1571,4,0)-H1886</f>
        <v>#N/A</v>
      </c>
    </row>
    <row r="1887" spans="7:9" x14ac:dyDescent="0.25">
      <c r="G1887">
        <v>53976</v>
      </c>
      <c r="H1887" s="6">
        <v>1094.8062933333333</v>
      </c>
      <c r="I1887" s="226">
        <f>VLOOKUP(G1887,'VDs DUELOS'!$D$2:$G$1571,4,0)-H1887</f>
        <v>0</v>
      </c>
    </row>
    <row r="1888" spans="7:9" x14ac:dyDescent="0.25">
      <c r="G1888">
        <v>53977</v>
      </c>
      <c r="H1888" s="6">
        <v>487.19200761904762</v>
      </c>
      <c r="I1888" s="226">
        <f>VLOOKUP(G1888,'VDs DUELOS'!$D$2:$G$1571,4,0)-H1888</f>
        <v>0</v>
      </c>
    </row>
    <row r="1889" spans="7:9" x14ac:dyDescent="0.25">
      <c r="G1889">
        <v>53978</v>
      </c>
      <c r="H1889" s="6">
        <v>565.50310095238092</v>
      </c>
      <c r="I1889" s="226" t="e">
        <f>VLOOKUP(G1889,'VDs DUELOS'!$D$2:$G$1571,4,0)-H1889</f>
        <v>#N/A</v>
      </c>
    </row>
    <row r="1890" spans="7:9" x14ac:dyDescent="0.25">
      <c r="G1890">
        <v>53979</v>
      </c>
      <c r="H1890" s="6">
        <v>526.73915428571433</v>
      </c>
      <c r="I1890" s="226" t="e">
        <f>VLOOKUP(G1890,'VDs DUELOS'!$D$2:$G$1571,4,0)-H1890</f>
        <v>#N/A</v>
      </c>
    </row>
    <row r="1891" spans="7:9" x14ac:dyDescent="0.25">
      <c r="G1891">
        <v>53980</v>
      </c>
      <c r="H1891" s="6">
        <v>0</v>
      </c>
      <c r="I1891" s="226" t="e">
        <f>VLOOKUP(G1891,'VDs DUELOS'!$D$2:$G$1571,4,0)-H1891</f>
        <v>#N/A</v>
      </c>
    </row>
    <row r="1892" spans="7:9" x14ac:dyDescent="0.25">
      <c r="G1892">
        <v>53982</v>
      </c>
      <c r="H1892" s="6">
        <v>801.34703999999999</v>
      </c>
      <c r="I1892" s="226">
        <f>VLOOKUP(G1892,'VDs DUELOS'!$D$2:$G$1571,4,0)-H1892</f>
        <v>0</v>
      </c>
    </row>
    <row r="1893" spans="7:9" x14ac:dyDescent="0.25">
      <c r="G1893">
        <v>53983</v>
      </c>
      <c r="H1893" s="6">
        <v>624.62395428571426</v>
      </c>
      <c r="I1893" s="226">
        <f>VLOOKUP(G1893,'VDs DUELOS'!$D$2:$G$1571,4,0)-H1893</f>
        <v>0</v>
      </c>
    </row>
    <row r="1894" spans="7:9" x14ac:dyDescent="0.25">
      <c r="G1894">
        <v>53984</v>
      </c>
      <c r="H1894" s="6">
        <v>632.59041523809537</v>
      </c>
      <c r="I1894" s="226">
        <f>VLOOKUP(G1894,'VDs DUELOS'!$D$2:$G$1571,4,0)-H1894</f>
        <v>0</v>
      </c>
    </row>
    <row r="1895" spans="7:9" x14ac:dyDescent="0.25">
      <c r="G1895">
        <v>53985</v>
      </c>
      <c r="H1895" s="6">
        <v>1091.7237638095239</v>
      </c>
      <c r="I1895" s="226">
        <f>VLOOKUP(G1895,'VDs DUELOS'!$D$2:$G$1571,4,0)-H1895</f>
        <v>0</v>
      </c>
    </row>
    <row r="1896" spans="7:9" x14ac:dyDescent="0.25">
      <c r="G1896">
        <v>53987</v>
      </c>
      <c r="H1896" s="6">
        <v>1010.4203885714286</v>
      </c>
      <c r="I1896" s="226">
        <f>VLOOKUP(G1896,'VDs DUELOS'!$D$2:$G$1571,4,0)-H1896</f>
        <v>0</v>
      </c>
    </row>
    <row r="1897" spans="7:9" x14ac:dyDescent="0.25">
      <c r="G1897">
        <v>53988</v>
      </c>
      <c r="H1897" s="6">
        <v>909.48343619047637</v>
      </c>
      <c r="I1897" s="226">
        <f>VLOOKUP(G1897,'VDs DUELOS'!$D$2:$G$1571,4,0)-H1897</f>
        <v>0</v>
      </c>
    </row>
    <row r="1898" spans="7:9" x14ac:dyDescent="0.25">
      <c r="G1898">
        <v>53989</v>
      </c>
      <c r="H1898" s="6">
        <v>981.48616380952399</v>
      </c>
      <c r="I1898" s="226" t="e">
        <f>VLOOKUP(G1898,'VDs DUELOS'!$D$2:$G$1571,4,0)-H1898</f>
        <v>#N/A</v>
      </c>
    </row>
    <row r="1899" spans="7:9" x14ac:dyDescent="0.25">
      <c r="G1899">
        <v>53990</v>
      </c>
      <c r="H1899" s="6">
        <v>752.60930400000007</v>
      </c>
      <c r="I1899" s="226">
        <f>VLOOKUP(G1899,'VDs DUELOS'!$D$2:$G$1571,4,0)-H1899</f>
        <v>0</v>
      </c>
    </row>
    <row r="1900" spans="7:9" x14ac:dyDescent="0.25">
      <c r="G1900">
        <v>53991</v>
      </c>
      <c r="H1900" s="6">
        <v>816.28923200000008</v>
      </c>
      <c r="I1900" s="226">
        <f>VLOOKUP(G1900,'VDs DUELOS'!$D$2:$G$1571,4,0)-H1900</f>
        <v>0</v>
      </c>
    </row>
    <row r="1901" spans="7:9" x14ac:dyDescent="0.25">
      <c r="G1901">
        <v>53992</v>
      </c>
      <c r="H1901" s="6">
        <v>916.81299047619052</v>
      </c>
      <c r="I1901" s="226">
        <f>VLOOKUP(G1901,'VDs DUELOS'!$D$2:$G$1571,4,0)-H1901</f>
        <v>0</v>
      </c>
    </row>
    <row r="1902" spans="7:9" x14ac:dyDescent="0.25">
      <c r="G1902">
        <v>53993</v>
      </c>
      <c r="H1902" s="6">
        <v>935.68202666666684</v>
      </c>
      <c r="I1902" s="226">
        <f>VLOOKUP(G1902,'VDs DUELOS'!$D$2:$G$1571,4,0)-H1902</f>
        <v>0</v>
      </c>
    </row>
    <row r="1903" spans="7:9" x14ac:dyDescent="0.25">
      <c r="G1903">
        <v>53994</v>
      </c>
      <c r="H1903" s="6">
        <v>866.27474285714288</v>
      </c>
      <c r="I1903" s="226">
        <f>VLOOKUP(G1903,'VDs DUELOS'!$D$2:$G$1571,4,0)-H1903</f>
        <v>0</v>
      </c>
    </row>
    <row r="1904" spans="7:9" x14ac:dyDescent="0.25">
      <c r="G1904">
        <v>53995</v>
      </c>
      <c r="H1904" s="6">
        <v>1096.4788952380952</v>
      </c>
      <c r="I1904" s="226">
        <f>VLOOKUP(G1904,'VDs DUELOS'!$D$2:$G$1571,4,0)-H1904</f>
        <v>0</v>
      </c>
    </row>
    <row r="1905" spans="7:9" x14ac:dyDescent="0.25">
      <c r="G1905">
        <v>53996</v>
      </c>
      <c r="H1905" s="6">
        <v>0</v>
      </c>
      <c r="I1905" s="226" t="e">
        <f>VLOOKUP(G1905,'VDs DUELOS'!$D$2:$G$1571,4,0)-H1905</f>
        <v>#N/A</v>
      </c>
    </row>
    <row r="1906" spans="7:9" x14ac:dyDescent="0.25">
      <c r="G1906">
        <v>53999</v>
      </c>
      <c r="H1906" s="6">
        <v>0</v>
      </c>
      <c r="I1906" s="226" t="e">
        <f>VLOOKUP(G1906,'VDs DUELOS'!$D$2:$G$1571,4,0)-H1906</f>
        <v>#N/A</v>
      </c>
    </row>
    <row r="1907" spans="7:9" x14ac:dyDescent="0.25">
      <c r="G1907">
        <v>54009</v>
      </c>
      <c r="H1907" s="6">
        <v>835.87216761904767</v>
      </c>
      <c r="I1907" s="226">
        <f>VLOOKUP(G1907,'VDs DUELOS'!$D$2:$G$1571,4,0)-H1907</f>
        <v>0</v>
      </c>
    </row>
    <row r="1908" spans="7:9" x14ac:dyDescent="0.25">
      <c r="G1908">
        <v>54010</v>
      </c>
      <c r="H1908" s="6">
        <v>0</v>
      </c>
      <c r="I1908" s="226" t="e">
        <f>VLOOKUP(G1908,'VDs DUELOS'!$D$2:$G$1571,4,0)-H1908</f>
        <v>#N/A</v>
      </c>
    </row>
    <row r="1909" spans="7:9" x14ac:dyDescent="0.25">
      <c r="G1909">
        <v>54011</v>
      </c>
      <c r="H1909" s="6">
        <v>0</v>
      </c>
      <c r="I1909" s="226" t="e">
        <f>VLOOKUP(G1909,'VDs DUELOS'!$D$2:$G$1571,4,0)-H1909</f>
        <v>#N/A</v>
      </c>
    </row>
    <row r="1910" spans="7:9" x14ac:dyDescent="0.25">
      <c r="G1910">
        <v>54012</v>
      </c>
      <c r="H1910" s="6">
        <v>1008.8231314285713</v>
      </c>
      <c r="I1910" s="226">
        <f>VLOOKUP(G1910,'VDs DUELOS'!$D$2:$G$1571,4,0)-H1910</f>
        <v>0</v>
      </c>
    </row>
    <row r="1911" spans="7:9" x14ac:dyDescent="0.25">
      <c r="G1911">
        <v>54013</v>
      </c>
      <c r="H1911" s="6">
        <v>917.58409142857147</v>
      </c>
      <c r="I1911" s="226">
        <f>VLOOKUP(G1911,'VDs DUELOS'!$D$2:$G$1571,4,0)-H1911</f>
        <v>0</v>
      </c>
    </row>
    <row r="1912" spans="7:9" x14ac:dyDescent="0.25">
      <c r="G1912">
        <v>54014</v>
      </c>
      <c r="H1912" s="6">
        <v>1151.6361440000001</v>
      </c>
      <c r="I1912" s="226">
        <f>VLOOKUP(G1912,'VDs DUELOS'!$D$2:$G$1571,4,0)-H1912</f>
        <v>0</v>
      </c>
    </row>
    <row r="1913" spans="7:9" x14ac:dyDescent="0.25">
      <c r="G1913">
        <v>54015</v>
      </c>
      <c r="H1913" s="6">
        <v>1271.8029561904762</v>
      </c>
      <c r="I1913" s="226">
        <f>VLOOKUP(G1913,'VDs DUELOS'!$D$2:$G$1571,4,0)-H1913</f>
        <v>0</v>
      </c>
    </row>
    <row r="1914" spans="7:9" x14ac:dyDescent="0.25">
      <c r="G1914">
        <v>54016</v>
      </c>
      <c r="H1914" s="6">
        <v>684.641142857143</v>
      </c>
      <c r="I1914" s="226">
        <f>VLOOKUP(G1914,'VDs DUELOS'!$D$2:$G$1571,4,0)-H1914</f>
        <v>0</v>
      </c>
    </row>
    <row r="1915" spans="7:9" x14ac:dyDescent="0.25">
      <c r="G1915">
        <v>54017</v>
      </c>
      <c r="H1915" s="6">
        <v>828.77108571428585</v>
      </c>
      <c r="I1915" s="226">
        <f>VLOOKUP(G1915,'VDs DUELOS'!$D$2:$G$1571,4,0)-H1915</f>
        <v>0</v>
      </c>
    </row>
    <row r="1916" spans="7:9" x14ac:dyDescent="0.25">
      <c r="G1916">
        <v>54018</v>
      </c>
      <c r="H1916" s="6">
        <v>524.62356571428575</v>
      </c>
      <c r="I1916" s="226">
        <f>VLOOKUP(G1916,'VDs DUELOS'!$D$2:$G$1571,4,0)-H1916</f>
        <v>0</v>
      </c>
    </row>
    <row r="1917" spans="7:9" x14ac:dyDescent="0.25">
      <c r="G1917">
        <v>54019</v>
      </c>
      <c r="H1917" s="6">
        <v>1290.2586742857145</v>
      </c>
      <c r="I1917" s="226">
        <f>VLOOKUP(G1917,'VDs DUELOS'!$D$2:$G$1571,4,0)-H1917</f>
        <v>0</v>
      </c>
    </row>
    <row r="1918" spans="7:9" x14ac:dyDescent="0.25">
      <c r="G1918">
        <v>54020</v>
      </c>
      <c r="H1918" s="6">
        <v>960.17736000000014</v>
      </c>
      <c r="I1918" s="226">
        <f>VLOOKUP(G1918,'VDs DUELOS'!$D$2:$G$1571,4,0)-H1918</f>
        <v>0</v>
      </c>
    </row>
    <row r="1919" spans="7:9" x14ac:dyDescent="0.25">
      <c r="G1919">
        <v>54022</v>
      </c>
      <c r="H1919" s="6">
        <v>1471.0760990476192</v>
      </c>
      <c r="I1919" s="226">
        <f>VLOOKUP(G1919,'VDs DUELOS'!$D$2:$G$1571,4,0)-H1919</f>
        <v>0</v>
      </c>
    </row>
    <row r="1920" spans="7:9" x14ac:dyDescent="0.25">
      <c r="G1920">
        <v>54023</v>
      </c>
      <c r="H1920" s="6">
        <v>856.36024380952392</v>
      </c>
      <c r="I1920" s="226">
        <f>VLOOKUP(G1920,'VDs DUELOS'!$D$2:$G$1571,4,0)-H1920</f>
        <v>0</v>
      </c>
    </row>
    <row r="1921" spans="7:9" x14ac:dyDescent="0.25">
      <c r="G1921">
        <v>54024</v>
      </c>
      <c r="H1921" s="6">
        <v>2077.9086704761903</v>
      </c>
      <c r="I1921" s="226">
        <f>VLOOKUP(G1921,'VDs DUELOS'!$D$2:$G$1571,4,0)-H1921</f>
        <v>0</v>
      </c>
    </row>
    <row r="1922" spans="7:9" x14ac:dyDescent="0.25">
      <c r="G1922">
        <v>54025</v>
      </c>
      <c r="H1922" s="6">
        <v>1125.6476647619047</v>
      </c>
      <c r="I1922" s="226">
        <f>VLOOKUP(G1922,'VDs DUELOS'!$D$2:$G$1571,4,0)-H1922</f>
        <v>0</v>
      </c>
    </row>
    <row r="1923" spans="7:9" x14ac:dyDescent="0.25">
      <c r="G1923">
        <v>54027</v>
      </c>
      <c r="H1923" s="6">
        <v>1003.9541561904762</v>
      </c>
      <c r="I1923" s="226">
        <f>VLOOKUP(G1923,'VDs DUELOS'!$D$2:$G$1571,4,0)-H1923</f>
        <v>0</v>
      </c>
    </row>
    <row r="1924" spans="7:9" x14ac:dyDescent="0.25">
      <c r="G1924">
        <v>54029</v>
      </c>
      <c r="H1924" s="6">
        <v>685.05919238095248</v>
      </c>
      <c r="I1924" s="226" t="e">
        <f>VLOOKUP(G1924,'VDs DUELOS'!$D$2:$G$1571,4,0)-H1924</f>
        <v>#N/A</v>
      </c>
    </row>
    <row r="1925" spans="7:9" x14ac:dyDescent="0.25">
      <c r="G1925">
        <v>54031</v>
      </c>
      <c r="H1925" s="6">
        <v>1063.9979352380954</v>
      </c>
      <c r="I1925" s="226">
        <f>VLOOKUP(G1925,'VDs DUELOS'!$D$2:$G$1571,4,0)-H1925</f>
        <v>0</v>
      </c>
    </row>
    <row r="1926" spans="7:9" x14ac:dyDescent="0.25">
      <c r="G1926">
        <v>54033</v>
      </c>
      <c r="H1926" s="6">
        <v>966.91372190476204</v>
      </c>
      <c r="I1926" s="226">
        <f>VLOOKUP(G1926,'VDs DUELOS'!$D$2:$G$1571,4,0)-H1926</f>
        <v>0</v>
      </c>
    </row>
    <row r="1927" spans="7:9" x14ac:dyDescent="0.25">
      <c r="G1927">
        <v>54034</v>
      </c>
      <c r="H1927" s="6">
        <v>633.77742476190485</v>
      </c>
      <c r="I1927" s="226">
        <f>VLOOKUP(G1927,'VDs DUELOS'!$D$2:$G$1571,4,0)-H1927</f>
        <v>0</v>
      </c>
    </row>
    <row r="1928" spans="7:9" x14ac:dyDescent="0.25">
      <c r="G1928">
        <v>54035</v>
      </c>
      <c r="H1928" s="6">
        <v>604.64581333333342</v>
      </c>
      <c r="I1928" s="226">
        <f>VLOOKUP(G1928,'VDs DUELOS'!$D$2:$G$1571,4,0)-H1928</f>
        <v>0</v>
      </c>
    </row>
    <row r="1929" spans="7:9" x14ac:dyDescent="0.25">
      <c r="G1929">
        <v>54036</v>
      </c>
      <c r="H1929" s="6">
        <v>673.35578666666675</v>
      </c>
      <c r="I1929" s="226">
        <f>VLOOKUP(G1929,'VDs DUELOS'!$D$2:$G$1571,4,0)-H1929</f>
        <v>0</v>
      </c>
    </row>
    <row r="1930" spans="7:9" x14ac:dyDescent="0.25">
      <c r="G1930">
        <v>54039</v>
      </c>
      <c r="H1930" s="6">
        <v>1191.0076114285714</v>
      </c>
      <c r="I1930" s="226">
        <f>VLOOKUP(G1930,'VDs DUELOS'!$D$2:$G$1571,4,0)-H1930</f>
        <v>0</v>
      </c>
    </row>
    <row r="1931" spans="7:9" x14ac:dyDescent="0.25">
      <c r="G1931">
        <v>54040</v>
      </c>
      <c r="H1931" s="6">
        <v>981.07637333333332</v>
      </c>
      <c r="I1931" s="226">
        <f>VLOOKUP(G1931,'VDs DUELOS'!$D$2:$G$1571,4,0)-H1931</f>
        <v>0</v>
      </c>
    </row>
    <row r="1932" spans="7:9" x14ac:dyDescent="0.25">
      <c r="G1932">
        <v>54041</v>
      </c>
      <c r="H1932" s="6">
        <v>1147.5240304761905</v>
      </c>
      <c r="I1932" s="226">
        <f>VLOOKUP(G1932,'VDs DUELOS'!$D$2:$G$1571,4,0)-H1932</f>
        <v>0</v>
      </c>
    </row>
    <row r="1933" spans="7:9" x14ac:dyDescent="0.25">
      <c r="G1933">
        <v>54042</v>
      </c>
      <c r="H1933" s="6">
        <v>1028.5714971428572</v>
      </c>
      <c r="I1933" s="226">
        <f>VLOOKUP(G1933,'VDs DUELOS'!$D$2:$G$1571,4,0)-H1933</f>
        <v>0</v>
      </c>
    </row>
    <row r="1934" spans="7:9" x14ac:dyDescent="0.25">
      <c r="G1934">
        <v>54043</v>
      </c>
      <c r="H1934" s="6">
        <v>712.52610285714286</v>
      </c>
      <c r="I1934" s="226">
        <f>VLOOKUP(G1934,'VDs DUELOS'!$D$2:$G$1571,4,0)-H1934</f>
        <v>0</v>
      </c>
    </row>
    <row r="1935" spans="7:9" x14ac:dyDescent="0.25">
      <c r="G1935">
        <v>54044</v>
      </c>
      <c r="H1935" s="6">
        <v>1284.9252495238097</v>
      </c>
      <c r="I1935" s="226">
        <f>VLOOKUP(G1935,'VDs DUELOS'!$D$2:$G$1571,4,0)-H1935</f>
        <v>0</v>
      </c>
    </row>
    <row r="1936" spans="7:9" x14ac:dyDescent="0.25">
      <c r="G1936">
        <v>54045</v>
      </c>
      <c r="H1936" s="6">
        <v>309.76870095238098</v>
      </c>
      <c r="I1936" s="226">
        <f>VLOOKUP(G1936,'VDs DUELOS'!$D$2:$G$1571,4,0)-H1936</f>
        <v>0</v>
      </c>
    </row>
    <row r="1937" spans="7:9" x14ac:dyDescent="0.25">
      <c r="G1937">
        <v>54046</v>
      </c>
      <c r="H1937" s="6">
        <v>1840.9088380952385</v>
      </c>
      <c r="I1937" s="226">
        <f>VLOOKUP(G1937,'VDs DUELOS'!$D$2:$G$1571,4,0)-H1937</f>
        <v>0</v>
      </c>
    </row>
    <row r="1938" spans="7:9" x14ac:dyDescent="0.25">
      <c r="G1938">
        <v>54047</v>
      </c>
      <c r="H1938" s="6">
        <v>722.97234285714296</v>
      </c>
      <c r="I1938" s="226">
        <f>VLOOKUP(G1938,'VDs DUELOS'!$D$2:$G$1571,4,0)-H1938</f>
        <v>0</v>
      </c>
    </row>
    <row r="1939" spans="7:9" x14ac:dyDescent="0.25">
      <c r="G1939">
        <v>54048</v>
      </c>
      <c r="H1939" s="6">
        <v>0</v>
      </c>
      <c r="I1939" s="226" t="e">
        <f>VLOOKUP(G1939,'VDs DUELOS'!$D$2:$G$1571,4,0)-H1939</f>
        <v>#N/A</v>
      </c>
    </row>
    <row r="1940" spans="7:9" x14ac:dyDescent="0.25">
      <c r="G1940">
        <v>54050</v>
      </c>
      <c r="H1940" s="6">
        <v>0</v>
      </c>
      <c r="I1940" s="226" t="e">
        <f>VLOOKUP(G1940,'VDs DUELOS'!$D$2:$G$1571,4,0)-H1940</f>
        <v>#N/A</v>
      </c>
    </row>
    <row r="1941" spans="7:9" x14ac:dyDescent="0.25">
      <c r="G1941">
        <v>54051</v>
      </c>
      <c r="H1941" s="6">
        <v>795.98504380952386</v>
      </c>
      <c r="I1941" s="226">
        <f>VLOOKUP(G1941,'VDs DUELOS'!$D$2:$G$1571,4,0)-H1941</f>
        <v>0</v>
      </c>
    </row>
    <row r="1942" spans="7:9" x14ac:dyDescent="0.25">
      <c r="G1942">
        <v>54052</v>
      </c>
      <c r="H1942" s="6">
        <v>744.68356571428569</v>
      </c>
      <c r="I1942" s="226">
        <f>VLOOKUP(G1942,'VDs DUELOS'!$D$2:$G$1571,4,0)-H1942</f>
        <v>0</v>
      </c>
    </row>
    <row r="1943" spans="7:9" x14ac:dyDescent="0.25">
      <c r="G1943">
        <v>54054</v>
      </c>
      <c r="H1943" s="6">
        <v>828.51686400000006</v>
      </c>
      <c r="I1943" s="226">
        <f>VLOOKUP(G1943,'VDs DUELOS'!$D$2:$G$1571,4,0)-H1943</f>
        <v>0</v>
      </c>
    </row>
    <row r="1944" spans="7:9" x14ac:dyDescent="0.25">
      <c r="G1944">
        <v>54055</v>
      </c>
      <c r="H1944" s="6">
        <v>1056.1966323809525</v>
      </c>
      <c r="I1944" s="226">
        <f>VLOOKUP(G1944,'VDs DUELOS'!$D$2:$G$1571,4,0)-H1944</f>
        <v>0</v>
      </c>
    </row>
    <row r="1945" spans="7:9" x14ac:dyDescent="0.25">
      <c r="G1945">
        <v>54057</v>
      </c>
      <c r="H1945" s="6">
        <v>810.93433142857157</v>
      </c>
      <c r="I1945" s="226">
        <f>VLOOKUP(G1945,'VDs DUELOS'!$D$2:$G$1571,4,0)-H1945</f>
        <v>0</v>
      </c>
    </row>
    <row r="1946" spans="7:9" x14ac:dyDescent="0.25">
      <c r="G1946">
        <v>54060</v>
      </c>
      <c r="H1946" s="6">
        <v>624.57996000000003</v>
      </c>
      <c r="I1946" s="226">
        <f>VLOOKUP(G1946,'VDs DUELOS'!$D$2:$G$1571,4,0)-H1946</f>
        <v>0</v>
      </c>
    </row>
    <row r="1947" spans="7:9" x14ac:dyDescent="0.25">
      <c r="G1947">
        <v>54061</v>
      </c>
      <c r="H1947" s="6">
        <v>689.58126399999992</v>
      </c>
      <c r="I1947" s="226">
        <f>VLOOKUP(G1947,'VDs DUELOS'!$D$2:$G$1571,4,0)-H1947</f>
        <v>0</v>
      </c>
    </row>
    <row r="1948" spans="7:9" x14ac:dyDescent="0.25">
      <c r="G1948">
        <v>54062</v>
      </c>
      <c r="H1948" s="6">
        <v>707.91151200000002</v>
      </c>
      <c r="I1948" s="226">
        <f>VLOOKUP(G1948,'VDs DUELOS'!$D$2:$G$1571,4,0)-H1948</f>
        <v>0</v>
      </c>
    </row>
    <row r="1949" spans="7:9" x14ac:dyDescent="0.25">
      <c r="G1949">
        <v>54063</v>
      </c>
      <c r="H1949" s="6">
        <v>716.40632380952388</v>
      </c>
      <c r="I1949" s="226">
        <f>VLOOKUP(G1949,'VDs DUELOS'!$D$2:$G$1571,4,0)-H1949</f>
        <v>0</v>
      </c>
    </row>
    <row r="1950" spans="7:9" x14ac:dyDescent="0.25">
      <c r="G1950">
        <v>54064</v>
      </c>
      <c r="H1950" s="6">
        <v>1138.6953066666665</v>
      </c>
      <c r="I1950" s="226">
        <f>VLOOKUP(G1950,'VDs DUELOS'!$D$2:$G$1571,4,0)-H1950</f>
        <v>0</v>
      </c>
    </row>
    <row r="1951" spans="7:9" x14ac:dyDescent="0.25">
      <c r="G1951">
        <v>54065</v>
      </c>
      <c r="H1951" s="6">
        <v>994.75361523809522</v>
      </c>
      <c r="I1951" s="226">
        <f>VLOOKUP(G1951,'VDs DUELOS'!$D$2:$G$1571,4,0)-H1951</f>
        <v>0</v>
      </c>
    </row>
    <row r="1952" spans="7:9" x14ac:dyDescent="0.25">
      <c r="G1952">
        <v>54070</v>
      </c>
      <c r="H1952" s="6">
        <v>1183.75476</v>
      </c>
      <c r="I1952" s="226">
        <f>VLOOKUP(G1952,'VDs DUELOS'!$D$2:$G$1571,4,0)-H1952</f>
        <v>0</v>
      </c>
    </row>
    <row r="1953" spans="7:9" x14ac:dyDescent="0.25">
      <c r="G1953">
        <v>54071</v>
      </c>
      <c r="H1953" s="6">
        <v>1549.1105523809526</v>
      </c>
      <c r="I1953" s="226">
        <f>VLOOKUP(G1953,'VDs DUELOS'!$D$2:$G$1571,4,0)-H1953</f>
        <v>0</v>
      </c>
    </row>
    <row r="1954" spans="7:9" x14ac:dyDescent="0.25">
      <c r="G1954">
        <v>54072</v>
      </c>
      <c r="H1954" s="6">
        <v>1166.1593752380952</v>
      </c>
      <c r="I1954" s="226">
        <f>VLOOKUP(G1954,'VDs DUELOS'!$D$2:$G$1571,4,0)-H1954</f>
        <v>0</v>
      </c>
    </row>
    <row r="1955" spans="7:9" x14ac:dyDescent="0.25">
      <c r="G1955">
        <v>54073</v>
      </c>
      <c r="H1955" s="6">
        <v>1070.2806323809525</v>
      </c>
      <c r="I1955" s="226">
        <f>VLOOKUP(G1955,'VDs DUELOS'!$D$2:$G$1571,4,0)-H1955</f>
        <v>0</v>
      </c>
    </row>
    <row r="1956" spans="7:9" x14ac:dyDescent="0.25">
      <c r="G1956">
        <v>54074</v>
      </c>
      <c r="H1956" s="6">
        <v>1004.2607466666667</v>
      </c>
      <c r="I1956" s="226">
        <f>VLOOKUP(G1956,'VDs DUELOS'!$D$2:$G$1571,4,0)-H1956</f>
        <v>0</v>
      </c>
    </row>
    <row r="1957" spans="7:9" x14ac:dyDescent="0.25">
      <c r="G1957">
        <v>54075</v>
      </c>
      <c r="H1957" s="6">
        <v>1334.5533333333335</v>
      </c>
      <c r="I1957" s="226">
        <f>VLOOKUP(G1957,'VDs DUELOS'!$D$2:$G$1571,4,0)-H1957</f>
        <v>0</v>
      </c>
    </row>
    <row r="1958" spans="7:9" x14ac:dyDescent="0.25">
      <c r="G1958">
        <v>54076</v>
      </c>
      <c r="H1958" s="6">
        <v>751.40854857142858</v>
      </c>
      <c r="I1958" s="226">
        <f>VLOOKUP(G1958,'VDs DUELOS'!$D$2:$G$1571,4,0)-H1958</f>
        <v>0</v>
      </c>
    </row>
    <row r="1959" spans="7:9" x14ac:dyDescent="0.25">
      <c r="G1959">
        <v>54078</v>
      </c>
      <c r="H1959" s="6">
        <v>838.51064000000008</v>
      </c>
      <c r="I1959" s="226">
        <f>VLOOKUP(G1959,'VDs DUELOS'!$D$2:$G$1571,4,0)-H1959</f>
        <v>0</v>
      </c>
    </row>
    <row r="1960" spans="7:9" x14ac:dyDescent="0.25">
      <c r="G1960">
        <v>54079</v>
      </c>
      <c r="H1960" s="6">
        <v>821.49354666666682</v>
      </c>
      <c r="I1960" s="226">
        <f>VLOOKUP(G1960,'VDs DUELOS'!$D$2:$G$1571,4,0)-H1960</f>
        <v>0</v>
      </c>
    </row>
    <row r="1961" spans="7:9" x14ac:dyDescent="0.25">
      <c r="G1961">
        <v>54082</v>
      </c>
      <c r="H1961" s="6">
        <v>1212.3172038095238</v>
      </c>
      <c r="I1961" s="226">
        <f>VLOOKUP(G1961,'VDs DUELOS'!$D$2:$G$1571,4,0)-H1961</f>
        <v>0</v>
      </c>
    </row>
    <row r="1962" spans="7:9" x14ac:dyDescent="0.25">
      <c r="G1962">
        <v>54083</v>
      </c>
      <c r="H1962" s="6">
        <v>934.70669600000008</v>
      </c>
      <c r="I1962" s="226">
        <f>VLOOKUP(G1962,'VDs DUELOS'!$D$2:$G$1571,4,0)-H1962</f>
        <v>0</v>
      </c>
    </row>
    <row r="1963" spans="7:9" x14ac:dyDescent="0.25">
      <c r="G1963">
        <v>54085</v>
      </c>
      <c r="H1963" s="6">
        <v>1092.8819733333335</v>
      </c>
      <c r="I1963" s="226">
        <f>VLOOKUP(G1963,'VDs DUELOS'!$D$2:$G$1571,4,0)-H1963</f>
        <v>0</v>
      </c>
    </row>
    <row r="1964" spans="7:9" x14ac:dyDescent="0.25">
      <c r="G1964">
        <v>54086</v>
      </c>
      <c r="H1964" s="6">
        <v>1627.9056</v>
      </c>
      <c r="I1964" s="226">
        <f>VLOOKUP(G1964,'VDs DUELOS'!$D$2:$G$1571,4,0)-H1964</f>
        <v>0</v>
      </c>
    </row>
    <row r="1965" spans="7:9" x14ac:dyDescent="0.25">
      <c r="G1965">
        <v>54087</v>
      </c>
      <c r="H1965" s="6">
        <v>655.56675809523813</v>
      </c>
      <c r="I1965" s="226">
        <f>VLOOKUP(G1965,'VDs DUELOS'!$D$2:$G$1571,4,0)-H1965</f>
        <v>0</v>
      </c>
    </row>
    <row r="1966" spans="7:9" x14ac:dyDescent="0.25">
      <c r="G1966">
        <v>54088</v>
      </c>
      <c r="H1966" s="6">
        <v>810.47609142857152</v>
      </c>
      <c r="I1966" s="226">
        <f>VLOOKUP(G1966,'VDs DUELOS'!$D$2:$G$1571,4,0)-H1966</f>
        <v>0</v>
      </c>
    </row>
    <row r="1967" spans="7:9" x14ac:dyDescent="0.25">
      <c r="G1967">
        <v>54090</v>
      </c>
      <c r="H1967" s="6">
        <v>634.84353523809534</v>
      </c>
      <c r="I1967" s="226">
        <f>VLOOKUP(G1967,'VDs DUELOS'!$D$2:$G$1571,4,0)-H1967</f>
        <v>0</v>
      </c>
    </row>
    <row r="1968" spans="7:9" x14ac:dyDescent="0.25">
      <c r="G1968">
        <v>54092</v>
      </c>
      <c r="H1968" s="6">
        <v>930.94848000000002</v>
      </c>
      <c r="I1968" s="226">
        <f>VLOOKUP(G1968,'VDs DUELOS'!$D$2:$G$1571,4,0)-H1968</f>
        <v>0</v>
      </c>
    </row>
    <row r="1969" spans="7:9" x14ac:dyDescent="0.25">
      <c r="G1969">
        <v>54093</v>
      </c>
      <c r="H1969" s="6">
        <v>1089.26412</v>
      </c>
      <c r="I1969" s="226">
        <f>VLOOKUP(G1969,'VDs DUELOS'!$D$2:$G$1571,4,0)-H1969</f>
        <v>0</v>
      </c>
    </row>
    <row r="1970" spans="7:9" x14ac:dyDescent="0.25">
      <c r="G1970">
        <v>54097</v>
      </c>
      <c r="H1970" s="6">
        <v>848.5135238095238</v>
      </c>
      <c r="I1970" s="226">
        <f>VLOOKUP(G1970,'VDs DUELOS'!$D$2:$G$1571,4,0)-H1970</f>
        <v>0</v>
      </c>
    </row>
    <row r="1971" spans="7:9" x14ac:dyDescent="0.25">
      <c r="G1971">
        <v>54099</v>
      </c>
      <c r="H1971" s="6">
        <v>433.43721142857152</v>
      </c>
      <c r="I1971" s="226" t="e">
        <f>VLOOKUP(G1971,'VDs DUELOS'!$D$2:$G$1571,4,0)-H1971</f>
        <v>#N/A</v>
      </c>
    </row>
    <row r="1972" spans="7:9" x14ac:dyDescent="0.25">
      <c r="G1972">
        <v>54100</v>
      </c>
      <c r="H1972" s="6">
        <v>448.83773714285712</v>
      </c>
      <c r="I1972" s="226" t="e">
        <f>VLOOKUP(G1972,'VDs DUELOS'!$D$2:$G$1571,4,0)-H1972</f>
        <v>#N/A</v>
      </c>
    </row>
    <row r="1973" spans="7:9" x14ac:dyDescent="0.25">
      <c r="G1973">
        <v>54102</v>
      </c>
      <c r="H1973" s="6">
        <v>875.16310857142855</v>
      </c>
      <c r="I1973" s="226">
        <f>VLOOKUP(G1973,'VDs DUELOS'!$D$2:$G$1571,4,0)-H1973</f>
        <v>0</v>
      </c>
    </row>
    <row r="1974" spans="7:9" x14ac:dyDescent="0.25">
      <c r="G1974">
        <v>54103</v>
      </c>
      <c r="H1974" s="6">
        <v>1417.0708720000002</v>
      </c>
      <c r="I1974" s="226">
        <f>VLOOKUP(G1974,'VDs DUELOS'!$D$2:$G$1571,4,0)-H1974</f>
        <v>0</v>
      </c>
    </row>
    <row r="1975" spans="7:9" x14ac:dyDescent="0.25">
      <c r="G1975">
        <v>54104</v>
      </c>
      <c r="H1975" s="6">
        <v>557.859740952381</v>
      </c>
      <c r="I1975" s="226">
        <f>VLOOKUP(G1975,'VDs DUELOS'!$D$2:$G$1571,4,0)-H1975</f>
        <v>0</v>
      </c>
    </row>
    <row r="1976" spans="7:9" x14ac:dyDescent="0.25">
      <c r="G1976">
        <v>54108</v>
      </c>
      <c r="H1976" s="6">
        <v>863.79998476190474</v>
      </c>
      <c r="I1976" s="226">
        <f>VLOOKUP(G1976,'VDs DUELOS'!$D$2:$G$1571,4,0)-H1976</f>
        <v>0</v>
      </c>
    </row>
    <row r="1977" spans="7:9" x14ac:dyDescent="0.25">
      <c r="G1977">
        <v>54109</v>
      </c>
      <c r="H1977" s="6">
        <v>766.14450285714292</v>
      </c>
      <c r="I1977" s="226">
        <f>VLOOKUP(G1977,'VDs DUELOS'!$D$2:$G$1571,4,0)-H1977</f>
        <v>0</v>
      </c>
    </row>
    <row r="1978" spans="7:9" x14ac:dyDescent="0.25">
      <c r="G1978">
        <v>54113</v>
      </c>
      <c r="H1978" s="6">
        <v>1145.2189790476193</v>
      </c>
      <c r="I1978" s="226">
        <f>VLOOKUP(G1978,'VDs DUELOS'!$D$2:$G$1571,4,0)-H1978</f>
        <v>0</v>
      </c>
    </row>
    <row r="1979" spans="7:9" x14ac:dyDescent="0.25">
      <c r="G1979">
        <v>54117</v>
      </c>
      <c r="H1979" s="6">
        <v>665.72338285714295</v>
      </c>
      <c r="I1979" s="226">
        <f>VLOOKUP(G1979,'VDs DUELOS'!$D$2:$G$1571,4,0)-H1979</f>
        <v>0</v>
      </c>
    </row>
    <row r="1980" spans="7:9" x14ac:dyDescent="0.25">
      <c r="G1980">
        <v>54120</v>
      </c>
      <c r="H1980" s="6">
        <v>1047.9128685714286</v>
      </c>
      <c r="I1980" s="226">
        <f>VLOOKUP(G1980,'VDs DUELOS'!$D$2:$G$1571,4,0)-H1980</f>
        <v>0</v>
      </c>
    </row>
    <row r="1981" spans="7:9" x14ac:dyDescent="0.25">
      <c r="G1981">
        <v>54121</v>
      </c>
      <c r="H1981" s="6">
        <v>820.41779809523814</v>
      </c>
      <c r="I1981" s="226">
        <f>VLOOKUP(G1981,'VDs DUELOS'!$D$2:$G$1571,4,0)-H1981</f>
        <v>0</v>
      </c>
    </row>
    <row r="1982" spans="7:9" x14ac:dyDescent="0.25">
      <c r="G1982">
        <v>54123</v>
      </c>
      <c r="H1982" s="6">
        <v>967.87560380952391</v>
      </c>
      <c r="I1982" s="226">
        <f>VLOOKUP(G1982,'VDs DUELOS'!$D$2:$G$1571,4,0)-H1982</f>
        <v>0</v>
      </c>
    </row>
    <row r="1983" spans="7:9" x14ac:dyDescent="0.25">
      <c r="G1983">
        <v>54124</v>
      </c>
      <c r="H1983" s="6">
        <v>1503.3498895238097</v>
      </c>
      <c r="I1983" s="226">
        <f>VLOOKUP(G1983,'VDs DUELOS'!$D$2:$G$1571,4,0)-H1983</f>
        <v>0</v>
      </c>
    </row>
    <row r="1984" spans="7:9" x14ac:dyDescent="0.25">
      <c r="G1984">
        <v>54132</v>
      </c>
      <c r="H1984" s="6">
        <v>819.35739428571435</v>
      </c>
      <c r="I1984" s="226">
        <f>VLOOKUP(G1984,'VDs DUELOS'!$D$2:$G$1571,4,0)-H1984</f>
        <v>0</v>
      </c>
    </row>
    <row r="1985" spans="7:9" x14ac:dyDescent="0.25">
      <c r="G1985">
        <v>55010</v>
      </c>
      <c r="H1985" s="6">
        <v>855.63876000000005</v>
      </c>
      <c r="I1985" s="226">
        <f>VLOOKUP(G1985,'VDs DUELOS'!$D$2:$G$1571,4,0)-H1985</f>
        <v>0</v>
      </c>
    </row>
    <row r="1986" spans="7:9" x14ac:dyDescent="0.25">
      <c r="G1986">
        <v>55041</v>
      </c>
      <c r="H1986" s="6">
        <v>3535.9610361904761</v>
      </c>
      <c r="I1986" s="226">
        <f>VLOOKUP(G1986,'VDs DUELOS'!$D$2:$G$1571,4,0)-H1986</f>
        <v>0</v>
      </c>
    </row>
    <row r="1987" spans="7:9" x14ac:dyDescent="0.25">
      <c r="G1987">
        <v>55135</v>
      </c>
      <c r="H1987" s="6">
        <v>1588.5297360000002</v>
      </c>
      <c r="I1987" s="226">
        <f>VLOOKUP(G1987,'VDs DUELOS'!$D$2:$G$1571,4,0)-H1987</f>
        <v>0</v>
      </c>
    </row>
    <row r="1988" spans="7:9" x14ac:dyDescent="0.25">
      <c r="G1988">
        <v>55152</v>
      </c>
      <c r="H1988" s="6">
        <v>2605.7130285714288</v>
      </c>
      <c r="I1988" s="226">
        <f>VLOOKUP(G1988,'VDs DUELOS'!$D$2:$G$1571,4,0)-H1988</f>
        <v>0</v>
      </c>
    </row>
    <row r="1989" spans="7:9" x14ac:dyDescent="0.25">
      <c r="G1989">
        <v>55159</v>
      </c>
      <c r="H1989" s="6">
        <v>3726.3476800000008</v>
      </c>
      <c r="I1989" s="226">
        <f>VLOOKUP(G1989,'VDs DUELOS'!$D$2:$G$1571,4,0)-H1989</f>
        <v>0</v>
      </c>
    </row>
    <row r="1990" spans="7:9" x14ac:dyDescent="0.25">
      <c r="G1990">
        <v>55196</v>
      </c>
      <c r="H1990" s="6">
        <v>1715.1892495238096</v>
      </c>
      <c r="I1990" s="226">
        <f>VLOOKUP(G1990,'VDs DUELOS'!$D$2:$G$1571,4,0)-H1990</f>
        <v>0</v>
      </c>
    </row>
    <row r="1991" spans="7:9" x14ac:dyDescent="0.25">
      <c r="G1991">
        <v>55210</v>
      </c>
      <c r="H1991" s="6">
        <v>686.48643368421062</v>
      </c>
      <c r="I1991" s="226">
        <f>VLOOKUP(G1991,'VDs DUELOS'!$D$2:$G$1571,4,0)-H1991</f>
        <v>0</v>
      </c>
    </row>
    <row r="1992" spans="7:9" x14ac:dyDescent="0.25">
      <c r="G1992">
        <v>55220</v>
      </c>
      <c r="H1992" s="6">
        <v>4215.2627733333338</v>
      </c>
      <c r="I1992" s="226">
        <f>VLOOKUP(G1992,'VDs DUELOS'!$D$2:$G$1571,4,0)-H1992</f>
        <v>0</v>
      </c>
    </row>
    <row r="1993" spans="7:9" x14ac:dyDescent="0.25">
      <c r="G1993">
        <v>55226</v>
      </c>
      <c r="H1993" s="6">
        <v>1573.2308800000001</v>
      </c>
      <c r="I1993" s="226">
        <f>VLOOKUP(G1993,'VDs DUELOS'!$D$2:$G$1571,4,0)-H1993</f>
        <v>0</v>
      </c>
    </row>
    <row r="1994" spans="7:9" x14ac:dyDescent="0.25">
      <c r="G1994">
        <v>55270</v>
      </c>
      <c r="H1994" s="6">
        <v>0</v>
      </c>
      <c r="I1994" s="226" t="e">
        <f>VLOOKUP(G1994,'VDs DUELOS'!$D$2:$G$1571,4,0)-H1994</f>
        <v>#N/A</v>
      </c>
    </row>
    <row r="1995" spans="7:9" x14ac:dyDescent="0.25">
      <c r="G1995">
        <v>57940</v>
      </c>
      <c r="H1995" s="6">
        <v>95.880830476190482</v>
      </c>
      <c r="I1995" s="226" t="e">
        <f>VLOOKUP(G1995,'VDs DUELOS'!$D$2:$G$1571,4,0)-H1995</f>
        <v>#N/A</v>
      </c>
    </row>
    <row r="1996" spans="7:9" x14ac:dyDescent="0.25">
      <c r="G1996">
        <v>57941</v>
      </c>
      <c r="H1996" s="6">
        <v>1152.6122819047621</v>
      </c>
      <c r="I1996" s="226" t="e">
        <f>VLOOKUP(G1996,'VDs DUELOS'!$D$2:$G$1571,4,0)-H1996</f>
        <v>#N/A</v>
      </c>
    </row>
    <row r="1997" spans="7:9" x14ac:dyDescent="0.25">
      <c r="G1997">
        <v>57942</v>
      </c>
      <c r="H1997" s="6">
        <v>0</v>
      </c>
      <c r="I1997" s="226" t="e">
        <f>VLOOKUP(G1997,'VDs DUELOS'!$D$2:$G$1571,4,0)-H1997</f>
        <v>#N/A</v>
      </c>
    </row>
    <row r="1998" spans="7:9" x14ac:dyDescent="0.25">
      <c r="G1998">
        <v>57943</v>
      </c>
      <c r="H1998" s="6">
        <v>94.692723809523855</v>
      </c>
      <c r="I1998" s="226" t="e">
        <f>VLOOKUP(G1998,'VDs DUELOS'!$D$2:$G$1571,4,0)-H1998</f>
        <v>#N/A</v>
      </c>
    </row>
    <row r="1999" spans="7:9" x14ac:dyDescent="0.25">
      <c r="G1999">
        <v>58005</v>
      </c>
      <c r="H1999" s="6">
        <v>762.17536000000018</v>
      </c>
      <c r="I1999" s="226" t="e">
        <f>VLOOKUP(G1999,'VDs DUELOS'!$D$2:$G$1571,4,0)-H1999</f>
        <v>#N/A</v>
      </c>
    </row>
    <row r="2000" spans="7:9" x14ac:dyDescent="0.25">
      <c r="G2000">
        <v>58011</v>
      </c>
      <c r="H2000" s="6">
        <v>0</v>
      </c>
      <c r="I2000" s="226" t="e">
        <f>VLOOKUP(G2000,'VDs DUELOS'!$D$2:$G$1571,4,0)-H2000</f>
        <v>#N/A</v>
      </c>
    </row>
    <row r="2001" spans="7:9" x14ac:dyDescent="0.25">
      <c r="G2001">
        <v>58012</v>
      </c>
      <c r="H2001" s="6">
        <v>2301.355528</v>
      </c>
      <c r="I2001" s="226">
        <f>VLOOKUP(G2001,'VDs DUELOS'!$D$2:$G$1571,4,0)-H2001</f>
        <v>0</v>
      </c>
    </row>
    <row r="2002" spans="7:9" x14ac:dyDescent="0.25">
      <c r="G2002">
        <v>58013</v>
      </c>
      <c r="H2002" s="6">
        <v>132.6378285714286</v>
      </c>
      <c r="I2002" s="226" t="e">
        <f>VLOOKUP(G2002,'VDs DUELOS'!$D$2:$G$1571,4,0)-H2002</f>
        <v>#N/A</v>
      </c>
    </row>
    <row r="2003" spans="7:9" x14ac:dyDescent="0.25">
      <c r="G2003">
        <v>58035</v>
      </c>
      <c r="H2003" s="6">
        <v>3553.8654780952384</v>
      </c>
      <c r="I2003" s="226">
        <f>VLOOKUP(G2003,'VDs DUELOS'!$D$2:$G$1571,4,0)-H2003</f>
        <v>0</v>
      </c>
    </row>
    <row r="2004" spans="7:9" x14ac:dyDescent="0.25">
      <c r="G2004">
        <v>58037</v>
      </c>
      <c r="H2004" s="6">
        <v>1639.4724294736843</v>
      </c>
      <c r="I2004" s="226">
        <f>VLOOKUP(G2004,'VDs DUELOS'!$D$2:$G$1571,4,0)-H2004</f>
        <v>0</v>
      </c>
    </row>
    <row r="2005" spans="7:9" x14ac:dyDescent="0.25">
      <c r="G2005">
        <v>58040</v>
      </c>
      <c r="H2005" s="6">
        <v>122.83078857142857</v>
      </c>
      <c r="I2005" s="226" t="e">
        <f>VLOOKUP(G2005,'VDs DUELOS'!$D$2:$G$1571,4,0)-H2005</f>
        <v>#N/A</v>
      </c>
    </row>
    <row r="2006" spans="7:9" x14ac:dyDescent="0.25">
      <c r="G2006">
        <v>58047</v>
      </c>
      <c r="H2006" s="6">
        <v>0</v>
      </c>
      <c r="I2006" s="226" t="e">
        <f>VLOOKUP(G2006,'VDs DUELOS'!$D$2:$G$1571,4,0)-H2006</f>
        <v>#N/A</v>
      </c>
    </row>
    <row r="2007" spans="7:9" x14ac:dyDescent="0.25">
      <c r="G2007">
        <v>58049</v>
      </c>
      <c r="H2007" s="6">
        <v>76.875946666666664</v>
      </c>
      <c r="I2007" s="226" t="e">
        <f>VLOOKUP(G2007,'VDs DUELOS'!$D$2:$G$1571,4,0)-H2007</f>
        <v>#N/A</v>
      </c>
    </row>
    <row r="2008" spans="7:9" x14ac:dyDescent="0.25">
      <c r="G2008">
        <v>58054</v>
      </c>
      <c r="H2008" s="6">
        <v>0</v>
      </c>
      <c r="I2008" s="226" t="e">
        <f>VLOOKUP(G2008,'VDs DUELOS'!$D$2:$G$1571,4,0)-H2008</f>
        <v>#N/A</v>
      </c>
    </row>
    <row r="2009" spans="7:9" x14ac:dyDescent="0.25">
      <c r="G2009">
        <v>58057</v>
      </c>
      <c r="H2009" s="6">
        <v>1640.6974247619048</v>
      </c>
      <c r="I2009" s="226">
        <f>VLOOKUP(G2009,'VDs DUELOS'!$D$2:$G$1571,4,0)-H2009</f>
        <v>0</v>
      </c>
    </row>
    <row r="2010" spans="7:9" x14ac:dyDescent="0.25">
      <c r="G2010">
        <v>58072</v>
      </c>
      <c r="H2010" s="6">
        <v>0</v>
      </c>
      <c r="I2010" s="226" t="e">
        <f>VLOOKUP(G2010,'VDs DUELOS'!$D$2:$G$1571,4,0)-H2010</f>
        <v>#N/A</v>
      </c>
    </row>
    <row r="2011" spans="7:9" x14ac:dyDescent="0.25">
      <c r="G2011">
        <v>58085</v>
      </c>
      <c r="H2011" s="6">
        <v>1398.7033219047621</v>
      </c>
      <c r="I2011" s="226">
        <f>VLOOKUP(G2011,'VDs DUELOS'!$D$2:$G$1571,4,0)-H2011</f>
        <v>0</v>
      </c>
    </row>
    <row r="2012" spans="7:9" x14ac:dyDescent="0.25">
      <c r="G2012">
        <v>58088</v>
      </c>
      <c r="H2012" s="6">
        <v>0</v>
      </c>
      <c r="I2012" s="226" t="e">
        <f>VLOOKUP(G2012,'VDs DUELOS'!$D$2:$G$1571,4,0)-H2012</f>
        <v>#N/A</v>
      </c>
    </row>
    <row r="2013" spans="7:9" x14ac:dyDescent="0.25">
      <c r="G2013">
        <v>58090</v>
      </c>
      <c r="H2013" s="6">
        <v>1517.8351542857145</v>
      </c>
      <c r="I2013" s="226" t="e">
        <f>VLOOKUP(G2013,'VDs DUELOS'!$D$2:$G$1571,4,0)-H2013</f>
        <v>#N/A</v>
      </c>
    </row>
    <row r="2014" spans="7:9" x14ac:dyDescent="0.25">
      <c r="G2014">
        <v>58093</v>
      </c>
      <c r="H2014" s="6">
        <v>-869.82858666666675</v>
      </c>
      <c r="I2014" s="226" t="e">
        <f>VLOOKUP(G2014,'VDs DUELOS'!$D$2:$G$1571,4,0)-H2014</f>
        <v>#N/A</v>
      </c>
    </row>
    <row r="2015" spans="7:9" x14ac:dyDescent="0.25">
      <c r="G2015">
        <v>58096</v>
      </c>
      <c r="H2015" s="6">
        <v>0</v>
      </c>
      <c r="I2015" s="226" t="e">
        <f>VLOOKUP(G2015,'VDs DUELOS'!$D$2:$G$1571,4,0)-H2015</f>
        <v>#N/A</v>
      </c>
    </row>
    <row r="2016" spans="7:9" x14ac:dyDescent="0.25">
      <c r="G2016">
        <v>58097</v>
      </c>
      <c r="H2016" s="6">
        <v>0</v>
      </c>
      <c r="I2016" s="226" t="e">
        <f>VLOOKUP(G2016,'VDs DUELOS'!$D$2:$G$1571,4,0)-H2016</f>
        <v>#N/A</v>
      </c>
    </row>
    <row r="2017" spans="7:9" x14ac:dyDescent="0.25">
      <c r="G2017">
        <v>58105</v>
      </c>
      <c r="H2017" s="6">
        <v>1393.0206800000001</v>
      </c>
      <c r="I2017" s="226">
        <f>VLOOKUP(G2017,'VDs DUELOS'!$D$2:$G$1571,4,0)-H2017</f>
        <v>0</v>
      </c>
    </row>
    <row r="2018" spans="7:9" x14ac:dyDescent="0.25">
      <c r="G2018">
        <v>58112</v>
      </c>
      <c r="H2018" s="6">
        <v>384.20037333333335</v>
      </c>
      <c r="I2018" s="226" t="e">
        <f>VLOOKUP(G2018,'VDs DUELOS'!$D$2:$G$1571,4,0)-H2018</f>
        <v>#N/A</v>
      </c>
    </row>
    <row r="2019" spans="7:9" x14ac:dyDescent="0.25">
      <c r="G2019">
        <v>58115</v>
      </c>
      <c r="H2019" s="6">
        <v>0</v>
      </c>
      <c r="I2019" s="226" t="e">
        <f>VLOOKUP(G2019,'VDs DUELOS'!$D$2:$G$1571,4,0)-H2019</f>
        <v>#N/A</v>
      </c>
    </row>
    <row r="2020" spans="7:9" x14ac:dyDescent="0.25">
      <c r="G2020">
        <v>58117</v>
      </c>
      <c r="H2020" s="6">
        <v>-24.948728000000013</v>
      </c>
      <c r="I2020" s="226" t="e">
        <f>VLOOKUP(G2020,'VDs DUELOS'!$D$2:$G$1571,4,0)-H2020</f>
        <v>#N/A</v>
      </c>
    </row>
    <row r="2021" spans="7:9" x14ac:dyDescent="0.25">
      <c r="G2021">
        <v>58118</v>
      </c>
      <c r="H2021" s="6">
        <v>1167.5102323809524</v>
      </c>
      <c r="I2021" s="226">
        <f>VLOOKUP(G2021,'VDs DUELOS'!$D$2:$G$1571,4,0)-H2021</f>
        <v>0</v>
      </c>
    </row>
    <row r="2022" spans="7:9" x14ac:dyDescent="0.25">
      <c r="G2022">
        <v>58119</v>
      </c>
      <c r="H2022" s="6">
        <v>2859.6699276190479</v>
      </c>
      <c r="I2022" s="226">
        <f>VLOOKUP(G2022,'VDs DUELOS'!$D$2:$G$1571,4,0)-H2022</f>
        <v>0</v>
      </c>
    </row>
    <row r="2023" spans="7:9" x14ac:dyDescent="0.25">
      <c r="G2023">
        <v>58120</v>
      </c>
      <c r="H2023" s="6">
        <v>2915.3107352380953</v>
      </c>
      <c r="I2023" s="226">
        <f>VLOOKUP(G2023,'VDs DUELOS'!$D$2:$G$1571,4,0)-H2023</f>
        <v>0</v>
      </c>
    </row>
    <row r="2024" spans="7:9" x14ac:dyDescent="0.25">
      <c r="G2024">
        <v>58136</v>
      </c>
      <c r="H2024" s="6">
        <v>1274.9905142857142</v>
      </c>
      <c r="I2024" s="226">
        <f>VLOOKUP(G2024,'VDs DUELOS'!$D$2:$G$1571,4,0)-H2024</f>
        <v>0</v>
      </c>
    </row>
    <row r="2025" spans="7:9" x14ac:dyDescent="0.25">
      <c r="G2025">
        <v>58140</v>
      </c>
      <c r="H2025" s="6">
        <v>7051.8723809523817</v>
      </c>
      <c r="I2025" s="226">
        <f>VLOOKUP(G2025,'VDs DUELOS'!$D$2:$G$1571,4,0)-H2025</f>
        <v>0</v>
      </c>
    </row>
    <row r="2026" spans="7:9" x14ac:dyDescent="0.25">
      <c r="G2026">
        <v>58143</v>
      </c>
      <c r="H2026" s="6">
        <v>1367.4070780952381</v>
      </c>
      <c r="I2026" s="226">
        <f>VLOOKUP(G2026,'VDs DUELOS'!$D$2:$G$1571,4,0)-H2026</f>
        <v>0</v>
      </c>
    </row>
    <row r="2027" spans="7:9" x14ac:dyDescent="0.25">
      <c r="G2027">
        <v>58144</v>
      </c>
      <c r="H2027" s="6">
        <v>-92.710224761904769</v>
      </c>
      <c r="I2027" s="226" t="e">
        <f>VLOOKUP(G2027,'VDs DUELOS'!$D$2:$G$1571,4,0)-H2027</f>
        <v>#N/A</v>
      </c>
    </row>
    <row r="2028" spans="7:9" x14ac:dyDescent="0.25">
      <c r="G2028">
        <v>58175</v>
      </c>
      <c r="H2028" s="6">
        <v>5470.6915957894744</v>
      </c>
      <c r="I2028" s="226">
        <f>VLOOKUP(G2028,'VDs DUELOS'!$D$2:$G$1571,4,0)-H2028</f>
        <v>0</v>
      </c>
    </row>
    <row r="2029" spans="7:9" x14ac:dyDescent="0.25">
      <c r="G2029">
        <v>58181</v>
      </c>
      <c r="H2029" s="6">
        <v>0</v>
      </c>
      <c r="I2029" s="226" t="e">
        <f>VLOOKUP(G2029,'VDs DUELOS'!$D$2:$G$1571,4,0)-H2029</f>
        <v>#N/A</v>
      </c>
    </row>
    <row r="2030" spans="7:9" x14ac:dyDescent="0.25">
      <c r="G2030">
        <v>58217</v>
      </c>
      <c r="H2030" s="6">
        <v>1649.9764342857143</v>
      </c>
      <c r="I2030" s="226">
        <f>VLOOKUP(G2030,'VDs DUELOS'!$D$2:$G$1571,4,0)-H2030</f>
        <v>0</v>
      </c>
    </row>
    <row r="2031" spans="7:9" x14ac:dyDescent="0.25">
      <c r="G2031">
        <v>58229</v>
      </c>
      <c r="H2031" s="6">
        <v>174.61443047619048</v>
      </c>
      <c r="I2031" s="226" t="e">
        <f>VLOOKUP(G2031,'VDs DUELOS'!$D$2:$G$1571,4,0)-H2031</f>
        <v>#N/A</v>
      </c>
    </row>
    <row r="2032" spans="7:9" x14ac:dyDescent="0.25">
      <c r="G2032">
        <v>58241</v>
      </c>
      <c r="H2032" s="6">
        <v>2122.6182704761904</v>
      </c>
      <c r="I2032" s="226">
        <f>VLOOKUP(G2032,'VDs DUELOS'!$D$2:$G$1571,4,0)-H2032</f>
        <v>0</v>
      </c>
    </row>
    <row r="2033" spans="7:9" x14ac:dyDescent="0.25">
      <c r="G2033">
        <v>58245</v>
      </c>
      <c r="H2033" s="6">
        <v>4286.1293333333333</v>
      </c>
      <c r="I2033" s="226">
        <f>VLOOKUP(G2033,'VDs DUELOS'!$D$2:$G$1571,4,0)-H2033</f>
        <v>0</v>
      </c>
    </row>
    <row r="2034" spans="7:9" x14ac:dyDescent="0.25">
      <c r="G2034">
        <v>58282</v>
      </c>
      <c r="H2034" s="6">
        <v>2049.6004560000001</v>
      </c>
      <c r="I2034" s="226">
        <f>VLOOKUP(G2034,'VDs DUELOS'!$D$2:$G$1571,4,0)-H2034</f>
        <v>0</v>
      </c>
    </row>
    <row r="2035" spans="7:9" x14ac:dyDescent="0.25">
      <c r="G2035">
        <v>58291</v>
      </c>
      <c r="H2035" s="6">
        <v>1771.1163200000001</v>
      </c>
      <c r="I2035" s="226">
        <f>VLOOKUP(G2035,'VDs DUELOS'!$D$2:$G$1571,4,0)-H2035</f>
        <v>0</v>
      </c>
    </row>
    <row r="2036" spans="7:9" x14ac:dyDescent="0.25">
      <c r="G2036">
        <v>58297</v>
      </c>
      <c r="H2036" s="6">
        <v>2507.7508800000005</v>
      </c>
      <c r="I2036" s="226">
        <f>VLOOKUP(G2036,'VDs DUELOS'!$D$2:$G$1571,4,0)-H2036</f>
        <v>0</v>
      </c>
    </row>
    <row r="2037" spans="7:9" x14ac:dyDescent="0.25">
      <c r="G2037">
        <v>58298</v>
      </c>
      <c r="H2037" s="6">
        <v>3086.818483809524</v>
      </c>
      <c r="I2037" s="226">
        <f>VLOOKUP(G2037,'VDs DUELOS'!$D$2:$G$1571,4,0)-H2037</f>
        <v>0</v>
      </c>
    </row>
    <row r="2038" spans="7:9" x14ac:dyDescent="0.25">
      <c r="G2038">
        <v>58309</v>
      </c>
      <c r="H2038" s="6">
        <v>1306.0958095238095</v>
      </c>
      <c r="I2038" s="226">
        <f>VLOOKUP(G2038,'VDs DUELOS'!$D$2:$G$1571,4,0)-H2038</f>
        <v>0</v>
      </c>
    </row>
    <row r="2039" spans="7:9" x14ac:dyDescent="0.25">
      <c r="G2039">
        <v>58382</v>
      </c>
      <c r="H2039" s="6">
        <v>1293.3411123809526</v>
      </c>
      <c r="I2039" s="226">
        <f>VLOOKUP(G2039,'VDs DUELOS'!$D$2:$G$1571,4,0)-H2039</f>
        <v>0</v>
      </c>
    </row>
    <row r="2040" spans="7:9" x14ac:dyDescent="0.25">
      <c r="G2040">
        <v>58388</v>
      </c>
      <c r="H2040" s="6">
        <v>2020.2303326315789</v>
      </c>
      <c r="I2040" s="226">
        <f>VLOOKUP(G2040,'VDs DUELOS'!$D$2:$G$1571,4,0)-H2040</f>
        <v>0</v>
      </c>
    </row>
    <row r="2041" spans="7:9" x14ac:dyDescent="0.25">
      <c r="G2041">
        <v>58389</v>
      </c>
      <c r="H2041" s="6">
        <v>1488.5621333333336</v>
      </c>
      <c r="I2041" s="226">
        <f>VLOOKUP(G2041,'VDs DUELOS'!$D$2:$G$1571,4,0)-H2041</f>
        <v>0</v>
      </c>
    </row>
    <row r="2042" spans="7:9" x14ac:dyDescent="0.25">
      <c r="G2042">
        <v>58410</v>
      </c>
      <c r="H2042" s="6">
        <v>0</v>
      </c>
      <c r="I2042" s="118"/>
    </row>
    <row r="2043" spans="7:9" x14ac:dyDescent="0.25">
      <c r="G2043">
        <v>58411</v>
      </c>
      <c r="H2043" s="6">
        <v>-50.616761904761908</v>
      </c>
      <c r="I2043" s="118"/>
    </row>
    <row r="2044" spans="7:9" x14ac:dyDescent="0.25">
      <c r="G2044">
        <v>58468</v>
      </c>
      <c r="H2044" s="6">
        <v>2200.8414480000001</v>
      </c>
      <c r="I2044" s="118"/>
    </row>
    <row r="2045" spans="7:9" x14ac:dyDescent="0.25">
      <c r="G2045">
        <v>58498</v>
      </c>
      <c r="H2045" s="6">
        <v>76.214194285714285</v>
      </c>
      <c r="I2045" s="118"/>
    </row>
    <row r="2046" spans="7:9" x14ac:dyDescent="0.25">
      <c r="G2046">
        <v>58537</v>
      </c>
      <c r="H2046" s="6">
        <v>1608.882290526316</v>
      </c>
      <c r="I2046" s="118"/>
    </row>
    <row r="2047" spans="7:9" x14ac:dyDescent="0.25">
      <c r="G2047">
        <v>58539</v>
      </c>
      <c r="H2047" s="6">
        <v>1187.1508342857144</v>
      </c>
      <c r="I2047" s="118"/>
    </row>
    <row r="2048" spans="7:9" x14ac:dyDescent="0.25">
      <c r="G2048">
        <v>58543</v>
      </c>
      <c r="H2048" s="6">
        <v>2161.3640160000004</v>
      </c>
      <c r="I2048" s="118"/>
    </row>
    <row r="2049" spans="7:9" x14ac:dyDescent="0.25">
      <c r="G2049">
        <v>58547</v>
      </c>
      <c r="H2049" s="6">
        <v>1751.4138895238095</v>
      </c>
      <c r="I2049" s="118"/>
    </row>
    <row r="2050" spans="7:9" x14ac:dyDescent="0.25">
      <c r="G2050">
        <v>58558</v>
      </c>
      <c r="H2050" s="6">
        <v>1765.8047542857141</v>
      </c>
      <c r="I2050" s="118"/>
    </row>
    <row r="2051" spans="7:9" x14ac:dyDescent="0.25">
      <c r="G2051">
        <v>58582</v>
      </c>
      <c r="H2051" s="6">
        <v>1802.2967831578951</v>
      </c>
      <c r="I2051" s="118"/>
    </row>
    <row r="2052" spans="7:9" x14ac:dyDescent="0.25">
      <c r="G2052">
        <v>58592</v>
      </c>
      <c r="H2052" s="6">
        <v>1477.665152</v>
      </c>
      <c r="I2052" s="118"/>
    </row>
    <row r="2053" spans="7:9" x14ac:dyDescent="0.25">
      <c r="G2053">
        <v>58612</v>
      </c>
      <c r="H2053" s="6">
        <v>2469.5936152380955</v>
      </c>
      <c r="I2053" s="118"/>
    </row>
    <row r="2054" spans="7:9" x14ac:dyDescent="0.25">
      <c r="G2054">
        <v>58633</v>
      </c>
      <c r="H2054" s="6">
        <v>2264.9639695238097</v>
      </c>
      <c r="I2054" s="118"/>
    </row>
    <row r="2055" spans="7:9" x14ac:dyDescent="0.25">
      <c r="G2055">
        <v>58658</v>
      </c>
      <c r="H2055" s="6">
        <v>658.08065523809535</v>
      </c>
      <c r="I2055" s="118"/>
    </row>
    <row r="2056" spans="7:9" x14ac:dyDescent="0.25">
      <c r="G2056">
        <v>58690</v>
      </c>
      <c r="H2056" s="6">
        <v>0</v>
      </c>
      <c r="I2056" s="118"/>
    </row>
    <row r="2057" spans="7:9" x14ac:dyDescent="0.25">
      <c r="G2057">
        <v>58695</v>
      </c>
      <c r="H2057" s="6">
        <v>3029.9222960000006</v>
      </c>
      <c r="I2057" s="118"/>
    </row>
    <row r="2058" spans="7:9" x14ac:dyDescent="0.25">
      <c r="G2058">
        <v>58706</v>
      </c>
      <c r="H2058" s="6">
        <v>1944.1693680000001</v>
      </c>
      <c r="I2058" s="118"/>
    </row>
    <row r="2059" spans="7:9" x14ac:dyDescent="0.25">
      <c r="G2059">
        <v>58716</v>
      </c>
      <c r="H2059" s="6">
        <v>1972.9731199999999</v>
      </c>
      <c r="I2059" s="118"/>
    </row>
    <row r="2060" spans="7:9" x14ac:dyDescent="0.25">
      <c r="G2060">
        <v>58755</v>
      </c>
      <c r="H2060" s="6">
        <v>1587.5585752380955</v>
      </c>
      <c r="I2060" s="118"/>
    </row>
    <row r="2061" spans="7:9" x14ac:dyDescent="0.25">
      <c r="G2061">
        <v>58760</v>
      </c>
      <c r="H2061" s="6">
        <v>0</v>
      </c>
      <c r="I2061" s="118"/>
    </row>
    <row r="2062" spans="7:9" x14ac:dyDescent="0.25">
      <c r="G2062">
        <v>58795</v>
      </c>
      <c r="H2062" s="6">
        <v>1192.5738819047619</v>
      </c>
      <c r="I2062" s="118"/>
    </row>
    <row r="2063" spans="7:9" x14ac:dyDescent="0.25">
      <c r="G2063">
        <v>58806</v>
      </c>
      <c r="H2063" s="6">
        <v>1320.596967619048</v>
      </c>
      <c r="I2063" s="118"/>
    </row>
    <row r="2064" spans="7:9" x14ac:dyDescent="0.25">
      <c r="G2064">
        <v>58815</v>
      </c>
      <c r="H2064" s="6">
        <v>2996.0821561904763</v>
      </c>
      <c r="I2064" s="118"/>
    </row>
    <row r="2065" spans="7:9" x14ac:dyDescent="0.25">
      <c r="G2065">
        <v>58833</v>
      </c>
      <c r="H2065" s="6">
        <v>1700.0347580952382</v>
      </c>
      <c r="I2065" s="118"/>
    </row>
    <row r="2066" spans="7:9" x14ac:dyDescent="0.25">
      <c r="G2066">
        <v>58848</v>
      </c>
      <c r="H2066" s="6">
        <v>2996.4925040000003</v>
      </c>
      <c r="I2066" s="118"/>
    </row>
    <row r="2067" spans="7:9" x14ac:dyDescent="0.25">
      <c r="G2067">
        <v>58902</v>
      </c>
      <c r="H2067" s="6">
        <v>1825.88104</v>
      </c>
      <c r="I2067" s="118"/>
    </row>
    <row r="2068" spans="7:9" x14ac:dyDescent="0.25">
      <c r="G2068">
        <v>58944</v>
      </c>
      <c r="H2068" s="6">
        <v>1241.6834895238096</v>
      </c>
      <c r="I2068" s="118"/>
    </row>
    <row r="2069" spans="7:9" x14ac:dyDescent="0.25">
      <c r="G2069">
        <v>58978</v>
      </c>
      <c r="H2069" s="6">
        <v>0</v>
      </c>
      <c r="I2069" s="118"/>
    </row>
    <row r="2070" spans="7:9" x14ac:dyDescent="0.25">
      <c r="G2070">
        <v>58987</v>
      </c>
      <c r="H2070" s="6">
        <v>0</v>
      </c>
      <c r="I2070" s="118"/>
    </row>
    <row r="2071" spans="7:9" x14ac:dyDescent="0.25">
      <c r="G2071">
        <v>58988</v>
      </c>
      <c r="H2071" s="6">
        <v>242.14596800000001</v>
      </c>
      <c r="I2071" s="118"/>
    </row>
    <row r="2072" spans="7:9" x14ac:dyDescent="0.25">
      <c r="G2072">
        <v>58989</v>
      </c>
      <c r="H2072" s="6">
        <v>-172.295568</v>
      </c>
      <c r="I2072" s="118"/>
    </row>
    <row r="2073" spans="7:9" x14ac:dyDescent="0.25">
      <c r="G2073">
        <v>58990</v>
      </c>
      <c r="H2073" s="6">
        <v>97.378856000000027</v>
      </c>
      <c r="I2073" s="118"/>
    </row>
    <row r="2074" spans="7:9" x14ac:dyDescent="0.25">
      <c r="G2074">
        <v>58991</v>
      </c>
      <c r="H2074" s="6">
        <v>1289.2354720000001</v>
      </c>
      <c r="I2074" s="118"/>
    </row>
    <row r="2075" spans="7:9" x14ac:dyDescent="0.25">
      <c r="G2075">
        <v>58992</v>
      </c>
      <c r="H2075" s="6">
        <v>0</v>
      </c>
      <c r="I2075" s="118"/>
    </row>
    <row r="2076" spans="7:9" x14ac:dyDescent="0.25">
      <c r="G2076">
        <v>58993</v>
      </c>
      <c r="H2076" s="6">
        <v>877.7916114285714</v>
      </c>
      <c r="I2076" s="118"/>
    </row>
    <row r="2077" spans="7:9" x14ac:dyDescent="0.25">
      <c r="G2077">
        <v>58996</v>
      </c>
      <c r="H2077" s="6">
        <v>104.34872380952385</v>
      </c>
      <c r="I2077" s="118"/>
    </row>
    <row r="2078" spans="7:9" x14ac:dyDescent="0.25">
      <c r="G2078">
        <v>58999</v>
      </c>
      <c r="H2078" s="6">
        <v>36.727376</v>
      </c>
      <c r="I2078" s="118"/>
    </row>
    <row r="2079" spans="7:9" x14ac:dyDescent="0.25">
      <c r="G2079">
        <v>59999</v>
      </c>
      <c r="H2079" s="6">
        <v>-289.8329066666667</v>
      </c>
      <c r="I2079" s="118"/>
    </row>
    <row r="2080" spans="7:9" x14ac:dyDescent="0.25">
      <c r="I2080" s="118"/>
    </row>
    <row r="2081" spans="9:9" x14ac:dyDescent="0.25">
      <c r="I2081" s="118"/>
    </row>
    <row r="2082" spans="9:9" x14ac:dyDescent="0.25">
      <c r="I2082" s="118"/>
    </row>
    <row r="2083" spans="9:9" x14ac:dyDescent="0.25">
      <c r="I2083" s="118"/>
    </row>
    <row r="2084" spans="9:9" x14ac:dyDescent="0.25">
      <c r="I2084" s="118"/>
    </row>
    <row r="2085" spans="9:9" x14ac:dyDescent="0.25">
      <c r="I2085" s="118"/>
    </row>
    <row r="2086" spans="9:9" x14ac:dyDescent="0.25">
      <c r="I2086" s="118"/>
    </row>
    <row r="2087" spans="9:9" x14ac:dyDescent="0.25">
      <c r="I2087" s="118"/>
    </row>
    <row r="2088" spans="9:9" x14ac:dyDescent="0.25">
      <c r="I2088" s="118"/>
    </row>
    <row r="2089" spans="9:9" x14ac:dyDescent="0.25">
      <c r="I2089" s="118"/>
    </row>
    <row r="2090" spans="9:9" x14ac:dyDescent="0.25">
      <c r="I2090" s="118"/>
    </row>
    <row r="2091" spans="9:9" x14ac:dyDescent="0.25">
      <c r="I2091" s="118"/>
    </row>
    <row r="2092" spans="9:9" x14ac:dyDescent="0.25">
      <c r="I2092" s="118"/>
    </row>
    <row r="2093" spans="9:9" x14ac:dyDescent="0.25">
      <c r="I2093" s="118"/>
    </row>
    <row r="2094" spans="9:9" x14ac:dyDescent="0.25">
      <c r="I2094" s="118"/>
    </row>
    <row r="2095" spans="9:9" x14ac:dyDescent="0.25">
      <c r="I2095" s="118"/>
    </row>
    <row r="2096" spans="9:9" x14ac:dyDescent="0.25">
      <c r="I2096" s="118"/>
    </row>
    <row r="2097" spans="9:9" x14ac:dyDescent="0.25">
      <c r="I2097" s="118"/>
    </row>
    <row r="2098" spans="9:9" x14ac:dyDescent="0.25">
      <c r="I2098" s="118"/>
    </row>
    <row r="2099" spans="9:9" x14ac:dyDescent="0.25">
      <c r="I2099" s="118"/>
    </row>
    <row r="2100" spans="9:9" x14ac:dyDescent="0.25">
      <c r="I2100" s="118"/>
    </row>
    <row r="2101" spans="9:9" x14ac:dyDescent="0.25">
      <c r="I2101" s="118"/>
    </row>
    <row r="2102" spans="9:9" x14ac:dyDescent="0.25">
      <c r="I2102" s="118"/>
    </row>
    <row r="2103" spans="9:9" x14ac:dyDescent="0.25">
      <c r="I2103" s="118"/>
    </row>
    <row r="2104" spans="9:9" x14ac:dyDescent="0.25">
      <c r="I2104" s="118"/>
    </row>
    <row r="2105" spans="9:9" x14ac:dyDescent="0.25">
      <c r="I2105" s="118"/>
    </row>
    <row r="2106" spans="9:9" x14ac:dyDescent="0.25">
      <c r="I2106" s="118"/>
    </row>
    <row r="2107" spans="9:9" x14ac:dyDescent="0.25">
      <c r="I2107" s="118"/>
    </row>
    <row r="2108" spans="9:9" x14ac:dyDescent="0.25">
      <c r="I2108" s="118"/>
    </row>
    <row r="2109" spans="9:9" x14ac:dyDescent="0.25">
      <c r="I2109" s="118"/>
    </row>
    <row r="2110" spans="9:9" x14ac:dyDescent="0.25">
      <c r="I2110" s="118"/>
    </row>
    <row r="2111" spans="9:9" x14ac:dyDescent="0.25">
      <c r="I2111" s="118"/>
    </row>
    <row r="2112" spans="9:9" x14ac:dyDescent="0.25">
      <c r="I2112" s="118"/>
    </row>
  </sheetData>
  <pageMargins left="0.7" right="0.7" top="0.75" bottom="0.75" header="0.3" footer="0.3"/>
  <pageSetup paperSize="9" orientation="portrait" r:id="rId1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0.59999389629810485"/>
  </sheetPr>
  <dimension ref="A1:S57"/>
  <sheetViews>
    <sheetView tabSelected="1" zoomScaleNormal="100" workbookViewId="0"/>
  </sheetViews>
  <sheetFormatPr baseColWidth="10" defaultRowHeight="15" x14ac:dyDescent="0.25"/>
  <cols>
    <col min="1" max="1" width="16.42578125" style="11" customWidth="1"/>
    <col min="2" max="2" width="23.85546875" bestFit="1" customWidth="1"/>
    <col min="3" max="3" width="13.7109375" customWidth="1"/>
    <col min="4" max="4" width="14.85546875" bestFit="1" customWidth="1"/>
    <col min="5" max="5" width="23" bestFit="1" customWidth="1"/>
    <col min="6" max="6" width="14.7109375" bestFit="1" customWidth="1"/>
    <col min="7" max="7" width="15.5703125" customWidth="1"/>
    <col min="8" max="8" width="14.7109375" hidden="1" customWidth="1"/>
    <col min="9" max="9" width="17.5703125" customWidth="1"/>
    <col min="10" max="10" width="23" customWidth="1"/>
    <col min="11" max="11" width="19.140625" customWidth="1"/>
  </cols>
  <sheetData>
    <row r="1" spans="1:19" ht="66" customHeight="1" x14ac:dyDescent="0.25">
      <c r="B1" s="111" t="s">
        <v>668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ht="30" customHeight="1" x14ac:dyDescent="0.25">
      <c r="A2" s="251" t="s">
        <v>605</v>
      </c>
      <c r="B2" s="251" t="s">
        <v>0</v>
      </c>
      <c r="C2" s="251" t="s">
        <v>1</v>
      </c>
      <c r="D2" s="251" t="s">
        <v>2</v>
      </c>
      <c r="E2" s="251" t="s">
        <v>3</v>
      </c>
      <c r="F2" s="251" t="s">
        <v>705</v>
      </c>
      <c r="G2" s="251" t="s">
        <v>148</v>
      </c>
      <c r="H2" s="251" t="s">
        <v>171</v>
      </c>
      <c r="I2" s="252" t="s">
        <v>734</v>
      </c>
      <c r="J2" s="252" t="s">
        <v>720</v>
      </c>
      <c r="K2" s="252" t="s">
        <v>2585</v>
      </c>
      <c r="L2" s="84"/>
      <c r="M2" s="84"/>
      <c r="N2" s="84"/>
      <c r="O2" s="84"/>
      <c r="P2" s="84"/>
      <c r="Q2" s="84"/>
      <c r="R2" s="84"/>
      <c r="S2" s="84"/>
    </row>
    <row r="3" spans="1:19" ht="16.5" x14ac:dyDescent="0.25">
      <c r="A3" s="31">
        <v>910</v>
      </c>
      <c r="B3" s="28" t="s">
        <v>623</v>
      </c>
      <c r="C3" s="29">
        <f>VLOOKUP(H3,'Vta RdV'!$J$3:$K$18,2,0)</f>
        <v>155790.36999999982</v>
      </c>
      <c r="D3" s="29">
        <f>VLOOKUP(H3,Objetivos!$A$5:$B$18,2,0)</f>
        <v>231009.32076755897</v>
      </c>
      <c r="E3" s="30">
        <f t="shared" ref="E3:E16" si="0">+C3/D3</f>
        <v>0.67438997475238549</v>
      </c>
      <c r="F3" s="31">
        <f>RANK($E3,E3:E4,0)</f>
        <v>2</v>
      </c>
      <c r="G3" s="173">
        <f>RANK($E3,$E$3:$E$18,0)</f>
        <v>7</v>
      </c>
      <c r="H3" s="29">
        <v>159</v>
      </c>
      <c r="I3" s="29">
        <f>VLOOKUP($H3,'Clientes Compradores'!$B$3:$C$20,2,0)</f>
        <v>646</v>
      </c>
      <c r="J3" s="176">
        <f>+I3/VLOOKUP(H3,'Clientes Compradores'!$E$2:$F$15,2,0)</f>
        <v>5.0077519379844961</v>
      </c>
      <c r="K3" s="29">
        <f>VLOOKUP($H3,'Clientes Compradores'!$H$3:$I$20,2,0)</f>
        <v>4</v>
      </c>
      <c r="L3" s="84"/>
      <c r="M3" s="84"/>
      <c r="N3" s="84"/>
      <c r="O3" s="101"/>
      <c r="P3" s="84"/>
      <c r="Q3" s="84"/>
      <c r="R3" s="84"/>
      <c r="S3" s="84"/>
    </row>
    <row r="4" spans="1:19" ht="16.5" x14ac:dyDescent="0.25">
      <c r="A4" s="31">
        <v>6475</v>
      </c>
      <c r="B4" s="28" t="s">
        <v>613</v>
      </c>
      <c r="C4" s="29">
        <f>VLOOKUP(H4,'Vta RdV'!$J$3:$K$18,2,0)</f>
        <v>135477.21000000002</v>
      </c>
      <c r="D4" s="29">
        <f>VLOOKUP(H4,Objetivos!$A$5:$B$18,2,0)</f>
        <v>198175.63208761901</v>
      </c>
      <c r="E4" s="30">
        <f t="shared" si="0"/>
        <v>0.683621939654527</v>
      </c>
      <c r="F4" s="31">
        <f>RANK($E4,E3:E4,0)</f>
        <v>1</v>
      </c>
      <c r="G4" s="173">
        <f t="shared" ref="G4:G18" si="1">RANK($E4,$E$3:$E$18,0)</f>
        <v>6</v>
      </c>
      <c r="H4" s="29">
        <v>163</v>
      </c>
      <c r="I4" s="29">
        <f>VLOOKUP(H4,'Clientes Compradores'!$B$3:$C$20,2,0)</f>
        <v>429</v>
      </c>
      <c r="J4" s="176">
        <f>+I4/VLOOKUP(H4,'Clientes Compradores'!$E$2:$F$15,2,0)</f>
        <v>4.875</v>
      </c>
      <c r="K4" s="29">
        <f>VLOOKUP($H4,'Clientes Compradores'!$H$3:$I$20,2,0)</f>
        <v>1</v>
      </c>
      <c r="L4" s="84"/>
      <c r="M4" s="84"/>
      <c r="N4" s="84"/>
      <c r="O4" s="101"/>
      <c r="P4" s="84"/>
      <c r="Q4" s="84"/>
      <c r="R4" s="84"/>
      <c r="S4" s="84"/>
    </row>
    <row r="5" spans="1:19" ht="16.5" x14ac:dyDescent="0.3">
      <c r="A5" s="48">
        <v>1905</v>
      </c>
      <c r="B5" s="2" t="s">
        <v>615</v>
      </c>
      <c r="C5" s="8">
        <f>VLOOKUP(H5,'Vta RdV'!$J$3:$K$18,2,0)</f>
        <v>202391.49999999991</v>
      </c>
      <c r="D5" s="8">
        <f>VLOOKUP(H5,Objetivos!$A$5:$B$18,2,0)</f>
        <v>321397.39376294735</v>
      </c>
      <c r="E5" s="9">
        <f t="shared" si="0"/>
        <v>0.62972352585185409</v>
      </c>
      <c r="F5" s="21">
        <f>RANK($E5,E5:E6,0)</f>
        <v>2</v>
      </c>
      <c r="G5" s="173">
        <f t="shared" si="1"/>
        <v>11</v>
      </c>
      <c r="H5" s="8">
        <v>160</v>
      </c>
      <c r="I5" s="12">
        <f>VLOOKUP(H5,'Clientes Compradores'!$B$3:$C$20,2,0)</f>
        <v>653</v>
      </c>
      <c r="J5" s="177">
        <f>+I5/VLOOKUP(H5,'Clientes Compradores'!$E$2:$F$15,2,0)</f>
        <v>4.5347222222222223</v>
      </c>
      <c r="K5" s="12">
        <f>VLOOKUP($H5,'Clientes Compradores'!$H$3:$I$20,2,0)</f>
        <v>7</v>
      </c>
      <c r="L5" s="84"/>
      <c r="M5" s="84"/>
      <c r="N5" s="84"/>
      <c r="O5" s="101"/>
      <c r="P5" s="84"/>
      <c r="Q5" s="84"/>
      <c r="R5" s="84"/>
      <c r="S5" s="84"/>
    </row>
    <row r="6" spans="1:19" ht="16.5" x14ac:dyDescent="0.3">
      <c r="A6" s="48">
        <v>664</v>
      </c>
      <c r="B6" s="3" t="s">
        <v>617</v>
      </c>
      <c r="C6" s="8">
        <f>VLOOKUP(H6,'Vta RdV'!$J$3:$K$18,2,0)</f>
        <v>249282.78999999989</v>
      </c>
      <c r="D6" s="8">
        <f>VLOOKUP(H6,Objetivos!$A$5:$B$18,2,0)</f>
        <v>292188.36917223042</v>
      </c>
      <c r="E6" s="9">
        <f t="shared" si="0"/>
        <v>0.85315781290753623</v>
      </c>
      <c r="F6" s="21">
        <f>RANK($E6,E5:E6,0)</f>
        <v>1</v>
      </c>
      <c r="G6" s="173">
        <f t="shared" si="1"/>
        <v>2</v>
      </c>
      <c r="H6" s="8">
        <v>161</v>
      </c>
      <c r="I6" s="12">
        <f>VLOOKUP(H6,'Clientes Compradores'!$B$3:$C$20,2,0)</f>
        <v>832</v>
      </c>
      <c r="J6" s="177">
        <f>+I6/VLOOKUP(H6,'Clientes Compradores'!$E$2:$F$15,2,0)</f>
        <v>5.2</v>
      </c>
      <c r="K6" s="12">
        <f>VLOOKUP($H6,'Clientes Compradores'!$H$3:$I$20,2,0)</f>
        <v>8</v>
      </c>
      <c r="L6" s="84"/>
      <c r="M6" s="84"/>
      <c r="N6" s="84"/>
      <c r="O6" s="101"/>
      <c r="P6" s="84"/>
      <c r="Q6" s="84"/>
      <c r="R6" s="84"/>
      <c r="S6" s="84"/>
    </row>
    <row r="7" spans="1:19" ht="16.5" x14ac:dyDescent="0.25">
      <c r="A7" s="31">
        <v>600</v>
      </c>
      <c r="B7" s="28" t="s">
        <v>620</v>
      </c>
      <c r="C7" s="29">
        <f>VLOOKUP(H7,'Vta RdV'!$J$3:$K$18,2,0)</f>
        <v>171702.78999999986</v>
      </c>
      <c r="D7" s="29">
        <f>VLOOKUP(H7,Objetivos!$A$5:$B$18,2,0)</f>
        <v>222380.91973175597</v>
      </c>
      <c r="E7" s="30">
        <f t="shared" si="0"/>
        <v>0.77211116046787676</v>
      </c>
      <c r="F7" s="32">
        <f>RANK($E7,E7:E8,0)</f>
        <v>1</v>
      </c>
      <c r="G7" s="173">
        <f t="shared" si="1"/>
        <v>3</v>
      </c>
      <c r="H7" s="29">
        <v>152</v>
      </c>
      <c r="I7" s="29">
        <f>VLOOKUP(H7,'Clientes Compradores'!$B$3:$C$20,2,0)</f>
        <v>533</v>
      </c>
      <c r="J7" s="176">
        <f>+I7/VLOOKUP(H7,'Clientes Compradores'!$E$2:$F$15,2,0)</f>
        <v>4.1640625</v>
      </c>
      <c r="K7" s="29">
        <f>VLOOKUP($H7,'Clientes Compradores'!$H$3:$I$20,2,0)</f>
        <v>6</v>
      </c>
      <c r="L7" s="84"/>
      <c r="M7" s="84"/>
      <c r="N7" s="84"/>
      <c r="O7" s="101"/>
      <c r="P7" s="84"/>
      <c r="Q7" s="84"/>
      <c r="R7" s="84"/>
      <c r="S7" s="84"/>
    </row>
    <row r="8" spans="1:19" ht="16.5" x14ac:dyDescent="0.25">
      <c r="A8" s="31">
        <v>590</v>
      </c>
      <c r="B8" s="28" t="s">
        <v>621</v>
      </c>
      <c r="C8" s="29">
        <f>VLOOKUP(H8,'Vta RdV'!$J$3:$K$18,2,0)</f>
        <v>213597.52999999991</v>
      </c>
      <c r="D8" s="29">
        <f>VLOOKUP(H8,Objetivos!$A$5:$B$18,2,0)</f>
        <v>329347.76905333344</v>
      </c>
      <c r="E8" s="30">
        <f t="shared" si="0"/>
        <v>0.64854706808537899</v>
      </c>
      <c r="F8" s="32">
        <f>RANK($E8,E7:E8,0)</f>
        <v>2</v>
      </c>
      <c r="G8" s="173">
        <f t="shared" si="1"/>
        <v>8</v>
      </c>
      <c r="H8" s="29">
        <v>158</v>
      </c>
      <c r="I8" s="29">
        <f>VLOOKUP(H8,'Clientes Compradores'!$B$3:$C$20,2,0)</f>
        <v>726</v>
      </c>
      <c r="J8" s="176">
        <f>+I8/VLOOKUP(H8,'Clientes Compradores'!$E$2:$F$15,2,0)</f>
        <v>4.7763157894736841</v>
      </c>
      <c r="K8" s="29">
        <f>VLOOKUP($H8,'Clientes Compradores'!$H$3:$I$20,2,0)</f>
        <v>11</v>
      </c>
      <c r="L8" s="84"/>
      <c r="M8" s="84"/>
      <c r="N8" s="84"/>
      <c r="O8" s="101"/>
      <c r="P8" s="84"/>
      <c r="Q8" s="84"/>
      <c r="R8" s="84"/>
      <c r="S8" s="84"/>
    </row>
    <row r="9" spans="1:19" ht="16.5" x14ac:dyDescent="0.3">
      <c r="A9" s="49">
        <v>351</v>
      </c>
      <c r="B9" s="4" t="s">
        <v>624</v>
      </c>
      <c r="C9" s="8">
        <f>VLOOKUP(H9,'Vta RdV'!$J$3:$K$18,2,0)</f>
        <v>133180.26999999996</v>
      </c>
      <c r="D9" s="8">
        <f>VLOOKUP(H9,Objetivos!$A$5:$B$18,2,0)</f>
        <v>260633.26662011017</v>
      </c>
      <c r="E9" s="9">
        <f t="shared" si="0"/>
        <v>0.51098722633177451</v>
      </c>
      <c r="F9" s="21">
        <f>RANK($E9,E9:E10,0)</f>
        <v>2</v>
      </c>
      <c r="G9" s="173">
        <f t="shared" si="1"/>
        <v>16</v>
      </c>
      <c r="H9" s="8">
        <v>151</v>
      </c>
      <c r="I9" s="12">
        <f>VLOOKUP(H9,'Clientes Compradores'!$B$3:$C$20,2,0)</f>
        <v>547</v>
      </c>
      <c r="J9" s="177">
        <f>+I9/VLOOKUP(H9,'Clientes Compradores'!$E$2:$F$15,2,0)</f>
        <v>4.3070866141732287</v>
      </c>
      <c r="K9" s="12">
        <f>VLOOKUP($H9,'Clientes Compradores'!$H$3:$I$20,2,0)</f>
        <v>6</v>
      </c>
      <c r="L9" s="84"/>
      <c r="M9" s="84"/>
      <c r="N9" s="84"/>
      <c r="O9" s="101"/>
      <c r="P9" s="84"/>
      <c r="Q9" s="84"/>
      <c r="R9" s="84"/>
      <c r="S9" s="84"/>
    </row>
    <row r="10" spans="1:19" ht="16.5" x14ac:dyDescent="0.3">
      <c r="A10" s="49">
        <v>5113</v>
      </c>
      <c r="B10" s="5" t="s">
        <v>622</v>
      </c>
      <c r="C10" s="8">
        <f>VLOOKUP(H10,'Vta RdV'!$J$3:$K$18,2,0)</f>
        <v>170509.71</v>
      </c>
      <c r="D10" s="8">
        <f>VLOOKUP(H10,Objetivos!$A$5:$B$18,2,0)</f>
        <v>244963.70562148473</v>
      </c>
      <c r="E10" s="9">
        <f t="shared" si="0"/>
        <v>0.69606111471660115</v>
      </c>
      <c r="F10" s="21">
        <f>RANK($E10,E9:E10,0)</f>
        <v>1</v>
      </c>
      <c r="G10" s="173">
        <f t="shared" si="1"/>
        <v>4</v>
      </c>
      <c r="H10" s="8">
        <v>156</v>
      </c>
      <c r="I10" s="12">
        <f>VLOOKUP(H10,'Clientes Compradores'!$B$3:$C$20,2,0)</f>
        <v>536</v>
      </c>
      <c r="J10" s="177">
        <f>+I10/VLOOKUP(H10,'Clientes Compradores'!$E$2:$F$15,2,0)</f>
        <v>4.5423728813559325</v>
      </c>
      <c r="K10" s="12">
        <f>VLOOKUP($H10,'Clientes Compradores'!$H$3:$I$20,2,0)</f>
        <v>3</v>
      </c>
      <c r="L10" s="84"/>
      <c r="M10" s="84"/>
      <c r="N10" s="84"/>
      <c r="O10" s="101"/>
      <c r="P10" s="84"/>
      <c r="Q10" s="84"/>
      <c r="R10" s="84"/>
      <c r="S10" s="84"/>
    </row>
    <row r="11" spans="1:19" ht="16.5" x14ac:dyDescent="0.25">
      <c r="A11" s="31">
        <v>585</v>
      </c>
      <c r="B11" s="28" t="s">
        <v>619</v>
      </c>
      <c r="C11" s="29">
        <f>VLOOKUP(H11,'Vta RdV'!$J$3:$K$18,2,0)</f>
        <v>190704.69999999995</v>
      </c>
      <c r="D11" s="29">
        <f>VLOOKUP(H11,Objetivos!$A$5:$B$18,2,0)</f>
        <v>299800.09930620552</v>
      </c>
      <c r="E11" s="30">
        <f t="shared" si="0"/>
        <v>0.63610619356473508</v>
      </c>
      <c r="F11" s="32">
        <f>RANK($E11,E11:E12,0)</f>
        <v>2</v>
      </c>
      <c r="G11" s="173">
        <f t="shared" si="1"/>
        <v>9</v>
      </c>
      <c r="H11" s="29">
        <v>162</v>
      </c>
      <c r="I11" s="29">
        <f>VLOOKUP(H11,'Clientes Compradores'!$B$3:$C$20,2,0)</f>
        <v>770</v>
      </c>
      <c r="J11" s="176">
        <f>+I11/VLOOKUP(H11,'Clientes Compradores'!$E$2:$F$15,2,0)</f>
        <v>5.1333333333333337</v>
      </c>
      <c r="K11" s="29">
        <f>VLOOKUP($H11,'Clientes Compradores'!$H$3:$I$20,2,0)</f>
        <v>6</v>
      </c>
      <c r="L11" s="84"/>
      <c r="M11" s="84"/>
      <c r="N11" s="84"/>
      <c r="O11" s="101"/>
      <c r="P11" s="84"/>
      <c r="Q11" s="84"/>
      <c r="R11" s="84"/>
      <c r="S11" s="84"/>
    </row>
    <row r="12" spans="1:19" ht="16.5" x14ac:dyDescent="0.25">
      <c r="A12" s="31">
        <v>245</v>
      </c>
      <c r="B12" s="28" t="s">
        <v>618</v>
      </c>
      <c r="C12" s="29">
        <f>VLOOKUP(H12,'Vta RdV'!$J$3:$K$18,2,0)</f>
        <v>169969.70999999988</v>
      </c>
      <c r="D12" s="29">
        <f>VLOOKUP(H12,Objetivos!$A$5:$B$18,2,0)</f>
        <v>246836.99579506111</v>
      </c>
      <c r="E12" s="30">
        <f t="shared" si="0"/>
        <v>0.68859090369548548</v>
      </c>
      <c r="F12" s="32">
        <f>RANK($E12,E11:E12,0)</f>
        <v>1</v>
      </c>
      <c r="G12" s="173">
        <f t="shared" si="1"/>
        <v>5</v>
      </c>
      <c r="H12" s="29">
        <v>155</v>
      </c>
      <c r="I12" s="29">
        <f>VLOOKUP(H12,'Clientes Compradores'!$B$3:$C$20,2,0)</f>
        <v>525</v>
      </c>
      <c r="J12" s="176">
        <f>+I12/VLOOKUP(H12,'Clientes Compradores'!$E$2:$F$15,2,0)</f>
        <v>4.0076335877862599</v>
      </c>
      <c r="K12" s="29">
        <f>VLOOKUP($H12,'Clientes Compradores'!$H$3:$I$20,2,0)</f>
        <v>3</v>
      </c>
      <c r="L12" s="84"/>
      <c r="M12" s="84"/>
      <c r="N12" s="84"/>
      <c r="O12" s="101"/>
      <c r="P12" s="84"/>
      <c r="Q12" s="84"/>
      <c r="R12" s="84"/>
      <c r="S12" s="84"/>
    </row>
    <row r="13" spans="1:19" ht="16.5" x14ac:dyDescent="0.3">
      <c r="A13" s="48">
        <v>6273</v>
      </c>
      <c r="B13" s="2" t="s">
        <v>614</v>
      </c>
      <c r="C13" s="8">
        <f>VLOOKUP(H13,'Vta RdV'!$J$3:$K$18,2,0)</f>
        <v>92081.209999999905</v>
      </c>
      <c r="D13" s="8">
        <f>VLOOKUP(H13,Objetivos!$A$5:$B$18,2,0)</f>
        <v>159956.91513098741</v>
      </c>
      <c r="E13" s="9">
        <f t="shared" si="0"/>
        <v>0.57566257716707869</v>
      </c>
      <c r="F13" s="21">
        <f>RANK($E13,E13:E14,0)</f>
        <v>2</v>
      </c>
      <c r="G13" s="173">
        <f t="shared" si="1"/>
        <v>15</v>
      </c>
      <c r="H13" s="8">
        <v>153</v>
      </c>
      <c r="I13" s="12">
        <f>VLOOKUP(H13,'Clientes Compradores'!$B$3:$C$20,2,0)</f>
        <v>329</v>
      </c>
      <c r="J13" s="177">
        <f>+I13/VLOOKUP(H13,'Clientes Compradores'!$E$2:$F$15,2,0)</f>
        <v>3.5</v>
      </c>
      <c r="K13" s="12">
        <f>VLOOKUP($H13,'Clientes Compradores'!$H$3:$I$20,2,0)</f>
        <v>2</v>
      </c>
      <c r="L13" s="84"/>
      <c r="M13" s="84"/>
      <c r="N13" s="84"/>
      <c r="O13" s="101"/>
      <c r="P13" s="84"/>
      <c r="Q13" s="84"/>
      <c r="R13" s="84"/>
      <c r="S13" s="84"/>
    </row>
    <row r="14" spans="1:19" ht="16.5" x14ac:dyDescent="0.3">
      <c r="A14" s="48">
        <v>961</v>
      </c>
      <c r="B14" s="3" t="s">
        <v>616</v>
      </c>
      <c r="C14" s="8">
        <f>VLOOKUP(H14,'Vta RdV'!$J$3:$K$18,2,0)</f>
        <v>188873.18999999971</v>
      </c>
      <c r="D14" s="8">
        <f>VLOOKUP(H14,Objetivos!$A$5:$B$18,2,0)</f>
        <v>308585.80627466663</v>
      </c>
      <c r="E14" s="9">
        <f t="shared" si="0"/>
        <v>0.61206052306854031</v>
      </c>
      <c r="F14" s="21">
        <f>RANK($E14,E13:E14,0)</f>
        <v>1</v>
      </c>
      <c r="G14" s="173">
        <f t="shared" si="1"/>
        <v>12</v>
      </c>
      <c r="H14" s="8">
        <v>157</v>
      </c>
      <c r="I14" s="12">
        <f>VLOOKUP(H14,'Clientes Compradores'!$B$3:$C$20,2,0)</f>
        <v>594</v>
      </c>
      <c r="J14" s="177">
        <f>+I14/VLOOKUP(H14,'Clientes Compradores'!$E$2:$F$15,2,0)</f>
        <v>4.2733812949640289</v>
      </c>
      <c r="K14" s="12">
        <f>VLOOKUP($H14,'Clientes Compradores'!$H$3:$I$20,2,0)</f>
        <v>6</v>
      </c>
      <c r="L14" s="84"/>
      <c r="M14" s="84"/>
      <c r="N14" s="84"/>
      <c r="O14" s="101"/>
      <c r="P14" s="84"/>
      <c r="Q14" s="84"/>
      <c r="R14" s="84"/>
      <c r="S14" s="84"/>
    </row>
    <row r="15" spans="1:19" ht="16.5" x14ac:dyDescent="0.25">
      <c r="A15" s="31">
        <v>39480</v>
      </c>
      <c r="B15" s="28" t="s">
        <v>625</v>
      </c>
      <c r="C15" s="29">
        <f>VLOOKUP(H15,'Vta RdV'!$J$3:$K$18,2,0)</f>
        <v>25991.610000000026</v>
      </c>
      <c r="D15" s="29">
        <f>VLOOKUP(H15,Objetivos!$A$5:$B$18,2,0)</f>
        <v>28952.495954793656</v>
      </c>
      <c r="E15" s="30">
        <f t="shared" si="0"/>
        <v>0.89773296369968414</v>
      </c>
      <c r="F15" s="32">
        <f>RANK($E15,E15:E16,0)</f>
        <v>1</v>
      </c>
      <c r="G15" s="173">
        <f t="shared" si="1"/>
        <v>1</v>
      </c>
      <c r="H15" s="29">
        <v>182</v>
      </c>
      <c r="I15" s="29">
        <f>VLOOKUP(H15,'Clientes Compradores'!$B$3:$C$20,2,0)</f>
        <v>231</v>
      </c>
      <c r="J15" s="176">
        <f>+I15/VLOOKUP(H15,'Clientes Compradores'!$E$2:$F$15,2,0)</f>
        <v>7.21875</v>
      </c>
      <c r="K15" s="29">
        <f>VLOOKUP($H15,'Clientes Compradores'!$H$3:$I$20,2,0)</f>
        <v>8</v>
      </c>
      <c r="L15" s="84"/>
      <c r="M15" s="84"/>
      <c r="N15" s="84"/>
      <c r="O15" s="101"/>
      <c r="P15" s="84"/>
      <c r="Q15" s="84"/>
      <c r="R15" s="84"/>
      <c r="S15" s="84"/>
    </row>
    <row r="16" spans="1:19" ht="16.5" x14ac:dyDescent="0.25">
      <c r="A16" s="31">
        <v>59255</v>
      </c>
      <c r="B16" s="28" t="s">
        <v>626</v>
      </c>
      <c r="C16" s="29">
        <f>+'Vtas AS'!B1</f>
        <v>424526.77000000008</v>
      </c>
      <c r="D16" s="29">
        <f>SUM('JAS Duelos'!D3:D16)</f>
        <v>673397.71412063483</v>
      </c>
      <c r="E16" s="30">
        <f t="shared" si="0"/>
        <v>0.63042502387222077</v>
      </c>
      <c r="F16" s="32">
        <f>RANK($E16,E15:E16,0)</f>
        <v>2</v>
      </c>
      <c r="G16" s="173">
        <f t="shared" si="1"/>
        <v>10</v>
      </c>
      <c r="H16" s="29" t="s">
        <v>174</v>
      </c>
      <c r="I16" s="174"/>
      <c r="J16" s="174"/>
      <c r="K16" s="175"/>
      <c r="L16" s="84"/>
      <c r="M16" s="84"/>
      <c r="N16" s="84"/>
      <c r="O16" s="84"/>
      <c r="P16" s="84"/>
      <c r="Q16" s="84"/>
      <c r="R16" s="84"/>
      <c r="S16" s="84"/>
    </row>
    <row r="17" spans="1:19" ht="16.5" x14ac:dyDescent="0.25">
      <c r="A17" s="103">
        <v>7048</v>
      </c>
      <c r="B17" s="22" t="s">
        <v>655</v>
      </c>
      <c r="C17" s="12">
        <f>VLOOKUP(H17,'Vta RdV'!$M$12:$N$13,2,0)</f>
        <v>278250.42</v>
      </c>
      <c r="D17" s="12">
        <f>VLOOKUP(H17,Objetivos!$J$27:$K$28,2,0)</f>
        <v>472156.33376074862</v>
      </c>
      <c r="E17" s="23">
        <f t="shared" ref="E17:E18" si="2">+C17/D17</f>
        <v>0.58931841024713483</v>
      </c>
      <c r="F17" s="104">
        <f>RANK($E17,E17:E18,0)</f>
        <v>1</v>
      </c>
      <c r="G17" s="173">
        <f t="shared" si="1"/>
        <v>13</v>
      </c>
      <c r="H17" s="12" t="s">
        <v>657</v>
      </c>
      <c r="I17" s="174"/>
      <c r="J17" s="174"/>
      <c r="K17" s="175"/>
      <c r="L17" s="84"/>
      <c r="M17" s="84"/>
      <c r="N17" s="84"/>
      <c r="O17" s="84"/>
      <c r="P17" s="84"/>
      <c r="Q17" s="84"/>
      <c r="R17" s="84"/>
      <c r="S17" s="84"/>
    </row>
    <row r="18" spans="1:19" ht="16.5" x14ac:dyDescent="0.25">
      <c r="A18" s="103">
        <v>52414</v>
      </c>
      <c r="B18" s="22" t="s">
        <v>656</v>
      </c>
      <c r="C18" s="12">
        <f>VLOOKUP(H18,'Vta RdV'!$M$12:$N$13,2,0)</f>
        <v>367757.39999999997</v>
      </c>
      <c r="D18" s="12">
        <f>VLOOKUP(H18,Objetivos!$J$27:$K$28,2,0)</f>
        <v>627693.5325590577</v>
      </c>
      <c r="E18" s="23">
        <f t="shared" si="2"/>
        <v>0.5858868714174601</v>
      </c>
      <c r="F18" s="104">
        <f>RANK($E18,E17:E18,0)</f>
        <v>2</v>
      </c>
      <c r="G18" s="173">
        <f t="shared" si="1"/>
        <v>14</v>
      </c>
      <c r="H18" s="12" t="s">
        <v>658</v>
      </c>
      <c r="I18" s="174"/>
      <c r="J18" s="174"/>
      <c r="K18" s="175"/>
      <c r="L18" s="84"/>
      <c r="M18" s="84"/>
      <c r="N18" s="84"/>
      <c r="O18" s="84"/>
      <c r="P18" s="84"/>
      <c r="Q18" s="84"/>
      <c r="R18" s="84"/>
      <c r="S18" s="84"/>
    </row>
    <row r="19" spans="1:19" ht="16.5" x14ac:dyDescent="0.25">
      <c r="A19" s="140"/>
      <c r="B19" s="141"/>
      <c r="C19" s="142"/>
      <c r="D19" s="142"/>
      <c r="E19" s="142"/>
      <c r="F19" s="142"/>
      <c r="G19" s="142"/>
      <c r="H19" s="142"/>
      <c r="I19" s="142"/>
      <c r="J19" s="142"/>
      <c r="K19" s="142"/>
      <c r="L19" s="84"/>
      <c r="M19" s="84"/>
      <c r="N19" s="84"/>
      <c r="O19" s="84"/>
      <c r="P19" s="84"/>
      <c r="Q19" s="84"/>
      <c r="R19" s="84"/>
      <c r="S19" s="84"/>
    </row>
    <row r="20" spans="1:19" ht="17.25" x14ac:dyDescent="0.3">
      <c r="A20" s="196"/>
      <c r="B20" s="195" t="s">
        <v>667</v>
      </c>
      <c r="C20" s="193">
        <f>SUM(C3:C15)</f>
        <v>2099552.5899999989</v>
      </c>
      <c r="D20" s="193">
        <f>SUM(D3:D15)</f>
        <v>3144228.6892787539</v>
      </c>
      <c r="E20" s="172">
        <f t="shared" ref="E20" si="3">+C20/D20</f>
        <v>0.66774805444625895</v>
      </c>
      <c r="F20" s="197"/>
      <c r="G20" s="197"/>
      <c r="H20" s="197"/>
      <c r="I20" s="193">
        <f>SUM(I3:I15)</f>
        <v>7351</v>
      </c>
      <c r="J20" s="194">
        <f>+I20/+'Clientes Compradores'!F1</f>
        <v>4.6174623115577891</v>
      </c>
      <c r="K20" s="193">
        <f>SUM(K3:K15)</f>
        <v>71</v>
      </c>
      <c r="L20" s="84"/>
      <c r="M20" s="84"/>
      <c r="N20" s="84"/>
      <c r="O20" s="84"/>
      <c r="P20" s="84"/>
      <c r="Q20" s="84"/>
      <c r="R20" s="84"/>
      <c r="S20" s="84"/>
    </row>
    <row r="21" spans="1:19" ht="17.25" x14ac:dyDescent="0.3">
      <c r="A21" s="196"/>
      <c r="B21" s="195" t="s">
        <v>672</v>
      </c>
      <c r="C21" s="193">
        <f>+'Vta RdV'!K1</f>
        <v>2112465.5699999989</v>
      </c>
      <c r="D21" s="193">
        <f>+Objetivos!B2</f>
        <v>3173879.5254227542</v>
      </c>
      <c r="E21" s="172">
        <f>+C21/D21</f>
        <v>0.6655783728018545</v>
      </c>
      <c r="F21" s="197"/>
      <c r="G21" s="197"/>
      <c r="H21" s="197"/>
      <c r="I21" s="193">
        <f>+'Clientes Compradores'!C21</f>
        <v>7466</v>
      </c>
      <c r="J21" s="194">
        <f>+'Clientes Compradores'!C21/'Clientes Compradores'!F1</f>
        <v>4.6896984924623117</v>
      </c>
      <c r="K21" s="193">
        <f>+'Clientes Compradores'!I21</f>
        <v>72</v>
      </c>
      <c r="L21" s="84"/>
      <c r="M21" s="84"/>
      <c r="N21" s="84"/>
      <c r="O21" s="84"/>
      <c r="P21" s="84"/>
      <c r="Q21" s="84"/>
      <c r="R21" s="84"/>
      <c r="S21" s="84"/>
    </row>
    <row r="22" spans="1:19" x14ac:dyDescent="0.25">
      <c r="A22" s="85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</row>
    <row r="23" spans="1:19" x14ac:dyDescent="0.25">
      <c r="A23" s="85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</row>
    <row r="24" spans="1:19" x14ac:dyDescent="0.25">
      <c r="A24" s="85"/>
      <c r="B24" s="84"/>
      <c r="C24" s="84"/>
      <c r="D24" s="84"/>
      <c r="E24" s="84"/>
      <c r="F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</row>
    <row r="25" spans="1:19" x14ac:dyDescent="0.25">
      <c r="A25" s="85"/>
      <c r="B25" s="84"/>
      <c r="C25" s="84"/>
      <c r="D25" s="198"/>
      <c r="E25" s="84"/>
      <c r="F25" s="84"/>
      <c r="G25" s="84"/>
      <c r="H25" s="198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</row>
    <row r="26" spans="1:19" x14ac:dyDescent="0.25">
      <c r="A26" s="85"/>
      <c r="B26" s="84"/>
      <c r="C26" s="84"/>
      <c r="D26" s="84"/>
      <c r="E26" s="84"/>
      <c r="F26" s="84"/>
      <c r="G26" s="84"/>
      <c r="H26" s="198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</row>
    <row r="27" spans="1:19" x14ac:dyDescent="0.25">
      <c r="A27" s="85"/>
      <c r="B27" s="84"/>
      <c r="C27" s="84"/>
      <c r="D27" s="84"/>
      <c r="E27" s="84"/>
      <c r="F27" s="84"/>
      <c r="G27" s="84"/>
      <c r="H27" s="200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</row>
    <row r="28" spans="1:19" x14ac:dyDescent="0.25">
      <c r="A28" s="85"/>
      <c r="B28" s="84"/>
      <c r="C28" s="84"/>
      <c r="D28" s="84"/>
      <c r="E28" s="84"/>
      <c r="F28" s="84"/>
      <c r="G28" s="84"/>
      <c r="H28" s="198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</row>
    <row r="29" spans="1:19" x14ac:dyDescent="0.25">
      <c r="A29" s="85"/>
      <c r="B29" s="84"/>
      <c r="C29" s="84"/>
      <c r="D29" s="84"/>
      <c r="E29" s="84"/>
      <c r="F29" s="84"/>
      <c r="H29" s="198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</row>
    <row r="30" spans="1:19" x14ac:dyDescent="0.25">
      <c r="A30" s="85"/>
      <c r="B30" s="84"/>
      <c r="C30" s="84"/>
      <c r="D30" s="84"/>
      <c r="E30" s="84"/>
      <c r="F30" s="84"/>
      <c r="G30" s="84"/>
      <c r="H30" s="198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</row>
    <row r="31" spans="1:19" x14ac:dyDescent="0.25">
      <c r="A31" s="85"/>
      <c r="B31" s="84"/>
      <c r="C31" s="84"/>
      <c r="D31" s="84"/>
      <c r="E31" s="84"/>
      <c r="F31" s="84"/>
      <c r="G31" s="84"/>
      <c r="H31" s="198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</row>
    <row r="32" spans="1:19" x14ac:dyDescent="0.25">
      <c r="A32" s="85"/>
      <c r="B32" s="84"/>
      <c r="C32" s="84"/>
      <c r="D32" s="84"/>
      <c r="E32" s="84"/>
      <c r="F32" s="84"/>
      <c r="G32" s="84"/>
      <c r="H32" s="198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</row>
    <row r="33" spans="1:19" x14ac:dyDescent="0.25">
      <c r="A33" s="85"/>
      <c r="B33" s="84"/>
      <c r="C33" s="84"/>
      <c r="D33" s="84"/>
      <c r="E33" s="84"/>
      <c r="F33" s="84"/>
      <c r="G33" s="84"/>
      <c r="H33" s="198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</row>
    <row r="34" spans="1:19" x14ac:dyDescent="0.25">
      <c r="A34" s="85"/>
      <c r="B34" s="84"/>
      <c r="C34" s="84"/>
      <c r="D34" s="84"/>
      <c r="E34" s="84"/>
      <c r="F34" s="84"/>
      <c r="G34" s="84"/>
      <c r="H34" s="198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</row>
    <row r="35" spans="1:19" x14ac:dyDescent="0.25">
      <c r="A35" s="85"/>
      <c r="B35" s="84"/>
      <c r="C35" s="84"/>
      <c r="D35" s="84"/>
      <c r="E35" s="84"/>
      <c r="F35" s="84"/>
      <c r="G35" s="84"/>
      <c r="H35" s="198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</row>
    <row r="36" spans="1:19" x14ac:dyDescent="0.25">
      <c r="A36" s="85"/>
      <c r="B36" s="84"/>
      <c r="C36" s="84"/>
      <c r="D36" s="84"/>
      <c r="E36" s="84"/>
      <c r="F36" s="84"/>
      <c r="G36" s="84"/>
      <c r="H36" s="198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</row>
    <row r="37" spans="1:19" x14ac:dyDescent="0.25">
      <c r="G37" s="84"/>
      <c r="H37" s="198"/>
      <c r="K37" s="84"/>
      <c r="L37" s="84"/>
    </row>
    <row r="38" spans="1:19" x14ac:dyDescent="0.25">
      <c r="L38" s="84"/>
    </row>
    <row r="39" spans="1:19" x14ac:dyDescent="0.25">
      <c r="G39" s="84"/>
      <c r="L39" s="84"/>
    </row>
    <row r="40" spans="1:19" x14ac:dyDescent="0.25">
      <c r="L40" s="84"/>
    </row>
    <row r="41" spans="1:19" x14ac:dyDescent="0.25">
      <c r="L41" s="84"/>
    </row>
    <row r="42" spans="1:19" x14ac:dyDescent="0.25">
      <c r="L42" s="84"/>
    </row>
    <row r="43" spans="1:19" x14ac:dyDescent="0.25">
      <c r="L43" s="84"/>
    </row>
    <row r="44" spans="1:19" x14ac:dyDescent="0.25">
      <c r="L44" s="84"/>
    </row>
    <row r="45" spans="1:19" x14ac:dyDescent="0.25">
      <c r="L45" s="84"/>
    </row>
    <row r="46" spans="1:19" x14ac:dyDescent="0.25">
      <c r="L46" s="84"/>
    </row>
    <row r="47" spans="1:19" x14ac:dyDescent="0.25">
      <c r="L47" s="84"/>
    </row>
    <row r="48" spans="1:19" x14ac:dyDescent="0.25">
      <c r="L48" s="84"/>
    </row>
    <row r="49" spans="12:12" x14ac:dyDescent="0.25">
      <c r="L49" s="84"/>
    </row>
    <row r="50" spans="12:12" x14ac:dyDescent="0.25">
      <c r="L50" s="84"/>
    </row>
    <row r="51" spans="12:12" x14ac:dyDescent="0.25">
      <c r="L51" s="84"/>
    </row>
    <row r="52" spans="12:12" x14ac:dyDescent="0.25">
      <c r="L52" s="84"/>
    </row>
    <row r="53" spans="12:12" x14ac:dyDescent="0.25">
      <c r="L53" s="84"/>
    </row>
    <row r="54" spans="12:12" x14ac:dyDescent="0.25">
      <c r="L54" s="84"/>
    </row>
    <row r="55" spans="12:12" x14ac:dyDescent="0.25">
      <c r="L55" s="84"/>
    </row>
    <row r="56" spans="12:12" x14ac:dyDescent="0.25">
      <c r="L56" s="84"/>
    </row>
    <row r="57" spans="12:12" x14ac:dyDescent="0.25">
      <c r="L57" s="84"/>
    </row>
  </sheetData>
  <sortState xmlns:xlrd2="http://schemas.microsoft.com/office/spreadsheetml/2017/richdata2" ref="G24:G39">
    <sortCondition ref="G24:G39"/>
  </sortState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2783-BCDB-48F1-A232-C574649DFDB3}">
  <sheetPr codeName="Hoja3">
    <tabColor theme="4" tint="0.59999389629810485"/>
  </sheetPr>
  <dimension ref="A1:R260"/>
  <sheetViews>
    <sheetView workbookViewId="0"/>
  </sheetViews>
  <sheetFormatPr baseColWidth="10" defaultRowHeight="15" x14ac:dyDescent="0.25"/>
  <cols>
    <col min="1" max="1" width="21" style="11" customWidth="1"/>
    <col min="2" max="2" width="14.42578125" style="11" customWidth="1"/>
    <col min="3" max="3" width="45" bestFit="1" customWidth="1"/>
    <col min="4" max="4" width="14.5703125" style="11" customWidth="1"/>
    <col min="5" max="5" width="18.7109375" style="11" customWidth="1"/>
    <col min="6" max="6" width="14.28515625" style="11" bestFit="1" customWidth="1"/>
    <col min="7" max="7" width="13" style="11" bestFit="1" customWidth="1"/>
    <col min="11" max="11" width="24.85546875" bestFit="1" customWidth="1"/>
  </cols>
  <sheetData>
    <row r="1" spans="1:18" ht="85.5" customHeight="1" x14ac:dyDescent="0.25">
      <c r="B1" s="111" t="s">
        <v>669</v>
      </c>
      <c r="C1" s="84"/>
      <c r="D1" s="85"/>
      <c r="E1" s="85"/>
      <c r="F1" s="85"/>
      <c r="G1" s="85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20.25" x14ac:dyDescent="0.25">
      <c r="A2" s="86" t="s">
        <v>190</v>
      </c>
      <c r="B2" s="86" t="s">
        <v>5</v>
      </c>
      <c r="C2" s="20" t="s">
        <v>187</v>
      </c>
      <c r="D2" s="35" t="s">
        <v>188</v>
      </c>
      <c r="E2" s="35" t="s">
        <v>4</v>
      </c>
      <c r="F2" s="35" t="s">
        <v>189</v>
      </c>
      <c r="G2" s="35" t="s">
        <v>710</v>
      </c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17.25" x14ac:dyDescent="0.3">
      <c r="A3" s="87">
        <v>51</v>
      </c>
      <c r="B3" s="87">
        <v>324</v>
      </c>
      <c r="C3" s="68" t="s">
        <v>363</v>
      </c>
      <c r="D3" s="53">
        <f>IFERROR(VLOOKUP(B3,'Vta RdV'!$F$3:$G$999,2,0),0)</f>
        <v>12496.290000000003</v>
      </c>
      <c r="E3" s="53">
        <f>VLOOKUP(B3,Objetivos!$D$5:$E$175,2,0)</f>
        <v>19643.529363809525</v>
      </c>
      <c r="F3" s="54">
        <f>+D3/E3</f>
        <v>0.63615299310839135</v>
      </c>
      <c r="G3" s="119">
        <f>IF(D3="",0,RANK($F3,F3:F4,0))</f>
        <v>1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18" thickBot="1" x14ac:dyDescent="0.35">
      <c r="A4" s="88">
        <v>51</v>
      </c>
      <c r="B4" s="88">
        <v>5799</v>
      </c>
      <c r="C4" s="69" t="s">
        <v>369</v>
      </c>
      <c r="D4" s="55">
        <f>IFERROR(VLOOKUP(B4,'Vta RdV'!$F$3:$G$999,2,0),0)</f>
        <v>8843.0000000000018</v>
      </c>
      <c r="E4" s="55">
        <f>VLOOKUP(B4,Objetivos!$D$5:$E$175,2,0)</f>
        <v>30500.164857142856</v>
      </c>
      <c r="F4" s="56">
        <f t="shared" ref="F4:F59" si="0">+D4/E4</f>
        <v>0.28993285909826988</v>
      </c>
      <c r="G4" s="121">
        <f>IF(D4="",0,RANK($F4,F3:F4,0))</f>
        <v>2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18" ht="17.25" x14ac:dyDescent="0.3">
      <c r="A5" s="89">
        <v>51</v>
      </c>
      <c r="B5" s="89">
        <v>4203</v>
      </c>
      <c r="C5" s="70" t="s">
        <v>365</v>
      </c>
      <c r="D5" s="57">
        <f>IFERROR(VLOOKUP(B5,'Vta RdV'!$F$3:$G$999,2,0),0)</f>
        <v>4793.25</v>
      </c>
      <c r="E5" s="57">
        <f>VLOOKUP(B5,Objetivos!$D$5:$E$175,2,0)</f>
        <v>14281.808603809524</v>
      </c>
      <c r="F5" s="58">
        <f t="shared" si="0"/>
        <v>0.33561925754427563</v>
      </c>
      <c r="G5" s="122">
        <f>IF(D5="",0,RANK($F5,F5:F6,0))</f>
        <v>2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ht="18" thickBot="1" x14ac:dyDescent="0.35">
      <c r="A6" s="90">
        <v>51</v>
      </c>
      <c r="B6" s="90">
        <v>827</v>
      </c>
      <c r="C6" s="71" t="s">
        <v>362</v>
      </c>
      <c r="D6" s="59">
        <f>IFERROR(VLOOKUP(B6,'Vta RdV'!$F$3:$G$999,2,0),0)</f>
        <v>16249.720000000005</v>
      </c>
      <c r="E6" s="59">
        <f>VLOOKUP(B6,Objetivos!$D$5:$E$175,2,0)</f>
        <v>27532.994265142861</v>
      </c>
      <c r="F6" s="60">
        <f t="shared" si="0"/>
        <v>0.59019080320560591</v>
      </c>
      <c r="G6" s="123">
        <f>IF(D6="",0,RANK($F6,F5:F6,0))</f>
        <v>1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ht="17.25" x14ac:dyDescent="0.3">
      <c r="A7" s="87">
        <v>51</v>
      </c>
      <c r="B7" s="87">
        <v>823</v>
      </c>
      <c r="C7" s="68" t="s">
        <v>366</v>
      </c>
      <c r="D7" s="53">
        <f>IFERROR(VLOOKUP(B7,'Vta RdV'!$F$3:$G$999,2,0),0)</f>
        <v>9219.6600000000017</v>
      </c>
      <c r="E7" s="53">
        <f>VLOOKUP(B7,Objetivos!$D$5:$E$175,2,0)</f>
        <v>17436.847992380954</v>
      </c>
      <c r="F7" s="61">
        <f t="shared" si="0"/>
        <v>0.52874579190164073</v>
      </c>
      <c r="G7" s="119">
        <f>IF(D7="",0,RANK($F7,F7:F8,0))</f>
        <v>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18" ht="18" thickBot="1" x14ac:dyDescent="0.35">
      <c r="A8" s="88">
        <v>51</v>
      </c>
      <c r="B8" s="88">
        <v>6776</v>
      </c>
      <c r="C8" s="69" t="s">
        <v>370</v>
      </c>
      <c r="D8" s="55">
        <f>IFERROR(VLOOKUP(B8,'Vta RdV'!$F$3:$G$999,2,0),0)</f>
        <v>22775.53</v>
      </c>
      <c r="E8" s="55">
        <f>VLOOKUP(B8,Objetivos!$D$5:$E$175,2,0)</f>
        <v>48165.884556952398</v>
      </c>
      <c r="F8" s="56">
        <f t="shared" si="0"/>
        <v>0.47285605173657119</v>
      </c>
      <c r="G8" s="121">
        <f>IF(D8="",0,RANK($F8,F7:F8,0))</f>
        <v>2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</row>
    <row r="9" spans="1:18" ht="17.25" x14ac:dyDescent="0.3">
      <c r="A9" s="89">
        <v>51</v>
      </c>
      <c r="B9" s="89">
        <v>55270</v>
      </c>
      <c r="C9" s="70" t="s">
        <v>367</v>
      </c>
      <c r="D9" s="57">
        <f>IFERROR(VLOOKUP(B9,'Vta RdV'!$F$3:$G$999,2,0),0)</f>
        <v>12316.889999999998</v>
      </c>
      <c r="E9" s="57">
        <f>VLOOKUP(B9,Objetivos!$D$5:$E$175,2,0)</f>
        <v>11883.207596190477</v>
      </c>
      <c r="F9" s="58">
        <f t="shared" si="0"/>
        <v>1.0364953990998651</v>
      </c>
      <c r="G9" s="122">
        <f>IF(D9="",0,RANK($F9,F9:F10,0))</f>
        <v>1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spans="1:18" ht="18" thickBot="1" x14ac:dyDescent="0.35">
      <c r="A10" s="90">
        <v>51</v>
      </c>
      <c r="B10" s="90">
        <v>326</v>
      </c>
      <c r="C10" s="71" t="s">
        <v>364</v>
      </c>
      <c r="D10" s="59">
        <f>IFERROR(VLOOKUP(B10,'Vta RdV'!$F$3:$G$999,2,0),0)</f>
        <v>11081.98</v>
      </c>
      <c r="E10" s="59">
        <f>VLOOKUP(B10,Objetivos!$D$5:$E$175,2,0)</f>
        <v>24782.763763428571</v>
      </c>
      <c r="F10" s="60">
        <f t="shared" si="0"/>
        <v>0.44716481607081515</v>
      </c>
      <c r="G10" s="123">
        <f>IF(D10="",0,RANK($F10,F9:F10,0))</f>
        <v>2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</row>
    <row r="11" spans="1:18" ht="17.25" x14ac:dyDescent="0.3">
      <c r="A11" s="87">
        <v>51</v>
      </c>
      <c r="B11" s="87">
        <v>3166</v>
      </c>
      <c r="C11" s="68" t="s">
        <v>759</v>
      </c>
      <c r="D11" s="53">
        <f>IFERROR(VLOOKUP(B11,'Vta RdV'!$F$3:$G$999,2,0),0)</f>
        <v>10646.88</v>
      </c>
      <c r="E11" s="53">
        <f>VLOOKUP(B11,Objetivos!$D$5:$E$175,2,0)</f>
        <v>22187.839184761906</v>
      </c>
      <c r="F11" s="61">
        <f t="shared" si="0"/>
        <v>0.47985204468725506</v>
      </c>
      <c r="G11" s="119">
        <f>IF(D11="",0,RANK($F11,F11:F12,0))</f>
        <v>2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ht="18" thickBot="1" x14ac:dyDescent="0.35">
      <c r="A12" s="88">
        <v>51</v>
      </c>
      <c r="B12" s="88">
        <v>847</v>
      </c>
      <c r="C12" s="69" t="s">
        <v>368</v>
      </c>
      <c r="D12" s="55">
        <f>IFERROR(VLOOKUP(B12,'Vta RdV'!$F$3:$G$999,2,0),0)</f>
        <v>11691.960000000005</v>
      </c>
      <c r="E12" s="55">
        <f>VLOOKUP(B12,Objetivos!$D$5:$E$175,2,0)</f>
        <v>18751.017158095237</v>
      </c>
      <c r="F12" s="56">
        <f t="shared" si="0"/>
        <v>0.62353737407532162</v>
      </c>
      <c r="G12" s="121">
        <f>IF(D12="",0,RANK($F12,F11:F12,0))</f>
        <v>1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spans="1:18" ht="17.25" x14ac:dyDescent="0.3">
      <c r="A13" s="89">
        <v>51</v>
      </c>
      <c r="B13" s="89">
        <v>1821</v>
      </c>
      <c r="C13" s="70" t="s">
        <v>360</v>
      </c>
      <c r="D13" s="57">
        <f>IFERROR(VLOOKUP(B13,'Vta RdV'!$F$3:$G$999,2,0),0)</f>
        <v>7072.04</v>
      </c>
      <c r="E13" s="57">
        <f>VLOOKUP(B13,Objetivos!$D$5:$E$175,2,0)</f>
        <v>13073.741766015037</v>
      </c>
      <c r="F13" s="58">
        <f t="shared" si="0"/>
        <v>0.54093465563039067</v>
      </c>
      <c r="G13" s="122">
        <f>IF(D13="",0,RANK($F13,F13:F14,0))</f>
        <v>1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spans="1:18" ht="18" thickBot="1" x14ac:dyDescent="0.35">
      <c r="A14" s="90">
        <v>51</v>
      </c>
      <c r="B14" s="90">
        <v>4657</v>
      </c>
      <c r="C14" s="71" t="s">
        <v>361</v>
      </c>
      <c r="D14" s="59">
        <f>IFERROR(VLOOKUP(B14,'Vta RdV'!$F$3:$G$999,2,0),0)</f>
        <v>5993.0699999999979</v>
      </c>
      <c r="E14" s="59">
        <f>VLOOKUP(B14,Objetivos!$D$5:$E$175,2,0)</f>
        <v>13683.122681904761</v>
      </c>
      <c r="F14" s="60">
        <f t="shared" si="0"/>
        <v>0.43798993397358998</v>
      </c>
      <c r="G14" s="123">
        <f>IF(D14="",0,RANK($F14,F13:F14,0))</f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spans="1:18" ht="17.25" x14ac:dyDescent="0.3">
      <c r="A15" s="87">
        <v>52</v>
      </c>
      <c r="B15" s="87">
        <v>51060</v>
      </c>
      <c r="C15" s="68" t="s">
        <v>372</v>
      </c>
      <c r="D15" s="53">
        <f>IFERROR(VLOOKUP(B15,'Vta RdV'!$F$3:$G$999,2,0),0)</f>
        <v>7677.15</v>
      </c>
      <c r="E15" s="53">
        <f>VLOOKUP(B15,Objetivos!$D$5:$E$175,2,0)</f>
        <v>15966.681416000001</v>
      </c>
      <c r="F15" s="61">
        <f t="shared" si="0"/>
        <v>0.48082314665005021</v>
      </c>
      <c r="G15" s="119">
        <f>IF(D15="",0,RANK($F15,F15:F16,0))</f>
        <v>2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spans="1:18" ht="18" thickBot="1" x14ac:dyDescent="0.35">
      <c r="A16" s="88">
        <v>52</v>
      </c>
      <c r="B16" s="88">
        <v>42167</v>
      </c>
      <c r="C16" s="69" t="s">
        <v>375</v>
      </c>
      <c r="D16" s="55">
        <f>IFERROR(VLOOKUP(B16,'Vta RdV'!$F$3:$G$999,2,0),0)</f>
        <v>30011.02</v>
      </c>
      <c r="E16" s="55">
        <f>VLOOKUP(B16,Objetivos!$D$5:$E$175,2,0)</f>
        <v>22227.707096421051</v>
      </c>
      <c r="F16" s="56">
        <f t="shared" si="0"/>
        <v>1.3501626537463312</v>
      </c>
      <c r="G16" s="121">
        <f>IF(D16="",0,RANK($F16,F15:F16,0))</f>
        <v>1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spans="1:18" ht="17.25" x14ac:dyDescent="0.3">
      <c r="A17" s="91">
        <v>52</v>
      </c>
      <c r="B17" s="91">
        <v>6789</v>
      </c>
      <c r="C17" s="72" t="s">
        <v>374</v>
      </c>
      <c r="D17" s="62">
        <f>IFERROR(VLOOKUP(B17,'Vta RdV'!$F$3:$G$999,2,0),0)</f>
        <v>12526.610000000002</v>
      </c>
      <c r="E17" s="62">
        <f>VLOOKUP(B17,Objetivos!$D$5:$E$175,2,0)</f>
        <v>24678.691803909776</v>
      </c>
      <c r="F17" s="63">
        <f t="shared" si="0"/>
        <v>0.50758808852321124</v>
      </c>
      <c r="G17" s="124">
        <f>IF(D17="",0,RANK($F17,F17:F18,0))</f>
        <v>2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1:18" ht="18" thickBot="1" x14ac:dyDescent="0.35">
      <c r="A18" s="92">
        <v>52</v>
      </c>
      <c r="B18" s="92">
        <v>20167</v>
      </c>
      <c r="C18" s="73" t="s">
        <v>373</v>
      </c>
      <c r="D18" s="64">
        <f>IFERROR(VLOOKUP(B18,'Vta RdV'!$F$3:$G$999,2,0),0)</f>
        <v>9800.4599999999991</v>
      </c>
      <c r="E18" s="64">
        <f>VLOOKUP(B18,Objetivos!$D$5:$E$175,2,0)</f>
        <v>17368.539478295741</v>
      </c>
      <c r="F18" s="65">
        <f t="shared" si="0"/>
        <v>0.56426506167930557</v>
      </c>
      <c r="G18" s="125">
        <f>IF(D18="",0,RANK($F18,F17:F18,0))</f>
        <v>1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</row>
    <row r="19" spans="1:18" ht="17.25" x14ac:dyDescent="0.3">
      <c r="A19" s="87">
        <v>52</v>
      </c>
      <c r="B19" s="87">
        <v>4275</v>
      </c>
      <c r="C19" s="68" t="s">
        <v>378</v>
      </c>
      <c r="D19" s="53">
        <f>IFERROR(VLOOKUP(B19,'Vta RdV'!$F$3:$G$999,2,0),0)</f>
        <v>25434.46999999999</v>
      </c>
      <c r="E19" s="53">
        <f>VLOOKUP(B19,Objetivos!$D$5:$E$175,2,0)</f>
        <v>21824.119528888888</v>
      </c>
      <c r="F19" s="61">
        <f t="shared" si="0"/>
        <v>1.1654293758028602</v>
      </c>
      <c r="G19" s="119">
        <f>IF(D19="",0,RANK($F19,F19:F20,0))</f>
        <v>1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</row>
    <row r="20" spans="1:18" ht="18" thickBot="1" x14ac:dyDescent="0.35">
      <c r="A20" s="88">
        <v>52</v>
      </c>
      <c r="B20" s="88">
        <v>971</v>
      </c>
      <c r="C20" s="69" t="s">
        <v>380</v>
      </c>
      <c r="D20" s="55">
        <f>IFERROR(VLOOKUP(B20,'Vta RdV'!$F$3:$G$999,2,0),0)</f>
        <v>12667.169999999998</v>
      </c>
      <c r="E20" s="55">
        <f>VLOOKUP(B20,Objetivos!$D$5:$E$175,2,0)</f>
        <v>17561.603354867166</v>
      </c>
      <c r="F20" s="56">
        <f t="shared" si="0"/>
        <v>0.72129917434271829</v>
      </c>
      <c r="G20" s="121">
        <f>IF(D20="",0,RANK($F20,F19:F20,0))</f>
        <v>2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</row>
    <row r="21" spans="1:18" ht="17.25" x14ac:dyDescent="0.3">
      <c r="A21" s="91">
        <v>52</v>
      </c>
      <c r="B21" s="91">
        <v>7742</v>
      </c>
      <c r="C21" s="72" t="s">
        <v>376</v>
      </c>
      <c r="D21" s="62">
        <f>IFERROR(VLOOKUP(B21,'Vta RdV'!$F$3:$G$999,2,0),0)</f>
        <v>3323.8100000000004</v>
      </c>
      <c r="E21" s="62">
        <f>VLOOKUP(B21,Objetivos!$D$5:$E$175,2,0)</f>
        <v>9963.9579539047627</v>
      </c>
      <c r="F21" s="63">
        <f t="shared" si="0"/>
        <v>0.3335833024764458</v>
      </c>
      <c r="G21" s="124">
        <f>IF(D21="",0,RANK($F21,F21:F22,0))</f>
        <v>2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</row>
    <row r="22" spans="1:18" ht="18" thickBot="1" x14ac:dyDescent="0.35">
      <c r="A22" s="92">
        <v>52</v>
      </c>
      <c r="B22" s="92">
        <v>13107</v>
      </c>
      <c r="C22" s="73" t="s">
        <v>371</v>
      </c>
      <c r="D22" s="64">
        <f>IFERROR(VLOOKUP(B22,'Vta RdV'!$F$3:$G$999,2,0),0)</f>
        <v>13642.8</v>
      </c>
      <c r="E22" s="64">
        <f>VLOOKUP(B22,Objetivos!$D$5:$E$175,2,0)</f>
        <v>17694.981305463662</v>
      </c>
      <c r="F22" s="65">
        <f t="shared" si="0"/>
        <v>0.770998271458333</v>
      </c>
      <c r="G22" s="125">
        <f>IF(D22="",0,RANK($F22,F21:F22,0))</f>
        <v>1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</row>
    <row r="23" spans="1:18" ht="17.25" x14ac:dyDescent="0.3">
      <c r="A23" s="87">
        <v>52</v>
      </c>
      <c r="B23" s="87">
        <v>680</v>
      </c>
      <c r="C23" s="68" t="s">
        <v>752</v>
      </c>
      <c r="D23" s="53">
        <f>IFERROR(VLOOKUP(B23,'Vta RdV'!$F$3:$G$999,2,0),0)</f>
        <v>10365.039999999997</v>
      </c>
      <c r="E23" s="53">
        <f>VLOOKUP(B23,Objetivos!$D$5:$E$175,2,0)</f>
        <v>17532.328660711781</v>
      </c>
      <c r="F23" s="61">
        <f t="shared" si="0"/>
        <v>0.5911958531342747</v>
      </c>
      <c r="G23" s="119">
        <f>IF(D23="",0,RANK($F23,F23:F24,0))</f>
        <v>2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</row>
    <row r="24" spans="1:18" ht="18" thickBot="1" x14ac:dyDescent="0.35">
      <c r="A24" s="88">
        <v>52</v>
      </c>
      <c r="B24" s="88">
        <v>42284</v>
      </c>
      <c r="C24" s="69" t="s">
        <v>753</v>
      </c>
      <c r="D24" s="55">
        <f>IFERROR(VLOOKUP(B24,'Vta RdV'!$F$3:$G$999,2,0),0)</f>
        <v>15045.729999999998</v>
      </c>
      <c r="E24" s="55">
        <f>VLOOKUP(B24,Objetivos!$D$5:$E$175,2,0)</f>
        <v>21264.164842626567</v>
      </c>
      <c r="F24" s="56">
        <f t="shared" si="0"/>
        <v>0.70756270520622699</v>
      </c>
      <c r="G24" s="121">
        <f>IF(D24="",0,RANK($F24,F23:F24,0))</f>
        <v>1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</row>
    <row r="25" spans="1:18" ht="17.25" x14ac:dyDescent="0.3">
      <c r="A25" s="91">
        <v>52</v>
      </c>
      <c r="B25" s="91">
        <v>4271</v>
      </c>
      <c r="C25" s="72" t="s">
        <v>377</v>
      </c>
      <c r="D25" s="62">
        <f>IFERROR(VLOOKUP(B25,'Vta RdV'!$F$3:$G$999,2,0),0)</f>
        <v>16067.000000000002</v>
      </c>
      <c r="E25" s="62">
        <f>VLOOKUP(B25,Objetivos!$D$5:$E$175,2,0)</f>
        <v>19924.324417523814</v>
      </c>
      <c r="F25" s="63">
        <f t="shared" si="0"/>
        <v>0.80640124419319215</v>
      </c>
      <c r="G25" s="124">
        <f>IF(D25="",0,RANK($F25,F25:F26,0))</f>
        <v>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  <row r="26" spans="1:18" ht="18" thickBot="1" x14ac:dyDescent="0.35">
      <c r="A26" s="92">
        <v>52</v>
      </c>
      <c r="B26" s="92">
        <v>45016</v>
      </c>
      <c r="C26" s="73" t="s">
        <v>379</v>
      </c>
      <c r="D26" s="64">
        <f>IFERROR(VLOOKUP(B26,'Vta RdV'!$F$3:$G$999,2,0),0)</f>
        <v>15141.529999999999</v>
      </c>
      <c r="E26" s="64">
        <f>VLOOKUP(B26,Objetivos!$D$5:$E$175,2,0)</f>
        <v>16912.780513142861</v>
      </c>
      <c r="F26" s="65">
        <f t="shared" si="0"/>
        <v>0.89527147758073078</v>
      </c>
      <c r="G26" s="125">
        <f>IF(D26="",0,RANK($F26,F25:F26,0))</f>
        <v>1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1:18" ht="17.25" x14ac:dyDescent="0.3">
      <c r="A27" s="87">
        <v>53</v>
      </c>
      <c r="B27" s="87">
        <v>42227</v>
      </c>
      <c r="C27" s="68" t="s">
        <v>381</v>
      </c>
      <c r="D27" s="53">
        <f>IFERROR(VLOOKUP(B27,'Vta RdV'!$F$3:$G$999,2,0),0)</f>
        <v>5683.9599999999991</v>
      </c>
      <c r="E27" s="53">
        <f>VLOOKUP(B27,Objetivos!$D$5:$E$175,2,0)</f>
        <v>11512.52160952381</v>
      </c>
      <c r="F27" s="61">
        <f t="shared" si="0"/>
        <v>0.49371981159174594</v>
      </c>
      <c r="G27" s="119">
        <f>IF(D27="",0,RANK($F27,F27:F28,0))</f>
        <v>2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18" ht="18" thickBot="1" x14ac:dyDescent="0.35">
      <c r="A28" s="88">
        <v>53</v>
      </c>
      <c r="B28" s="88">
        <v>52678</v>
      </c>
      <c r="C28" s="69" t="s">
        <v>765</v>
      </c>
      <c r="D28" s="55">
        <f>IFERROR(VLOOKUP(B28,'Vta RdV'!$F$3:$G$999,2,0),0)</f>
        <v>6864.74</v>
      </c>
      <c r="E28" s="55">
        <f>VLOOKUP(B28,Objetivos!$D$5:$E$175,2,0)</f>
        <v>9974.1126400000012</v>
      </c>
      <c r="F28" s="56">
        <f t="shared" si="0"/>
        <v>0.68825571233973948</v>
      </c>
      <c r="G28" s="121">
        <f>IF(D28="",0,RANK($F28,F27:F28,0))</f>
        <v>1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</row>
    <row r="29" spans="1:18" ht="17.25" x14ac:dyDescent="0.3">
      <c r="A29" s="89">
        <v>53</v>
      </c>
      <c r="B29" s="89">
        <v>7509</v>
      </c>
      <c r="C29" s="70" t="s">
        <v>382</v>
      </c>
      <c r="D29" s="57">
        <f>IFERROR(VLOOKUP(B29,'Vta RdV'!$F$3:$G$999,2,0),0)</f>
        <v>13698.939999999999</v>
      </c>
      <c r="E29" s="57">
        <f>VLOOKUP(B29,Objetivos!$D$5:$E$175,2,0)</f>
        <v>33396.186985523811</v>
      </c>
      <c r="F29" s="58">
        <f t="shared" si="0"/>
        <v>0.41019473288786096</v>
      </c>
      <c r="G29" s="122">
        <f>IF(D29="",0,RANK($F29,F29:F30,0))</f>
        <v>2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</row>
    <row r="30" spans="1:18" ht="18" thickBot="1" x14ac:dyDescent="0.35">
      <c r="A30" s="90">
        <v>53</v>
      </c>
      <c r="B30" s="90">
        <v>702</v>
      </c>
      <c r="C30" s="71" t="s">
        <v>470</v>
      </c>
      <c r="D30" s="59">
        <f>IFERROR(VLOOKUP(B30,'Vta RdV'!$F$3:$G$999,2,0),0)</f>
        <v>17167.73</v>
      </c>
      <c r="E30" s="59">
        <f>VLOOKUP(B30,Objetivos!$D$5:$E$175,2,0)</f>
        <v>33138.365112380954</v>
      </c>
      <c r="F30" s="60">
        <f t="shared" si="0"/>
        <v>0.51806206919924047</v>
      </c>
      <c r="G30" s="123">
        <f>IF(D30="",0,RANK($F30,F29:F30,0))</f>
        <v>1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  <row r="31" spans="1:18" ht="17.25" x14ac:dyDescent="0.3">
      <c r="A31" s="87">
        <v>53</v>
      </c>
      <c r="B31" s="87">
        <v>42377</v>
      </c>
      <c r="C31" s="68" t="s">
        <v>383</v>
      </c>
      <c r="D31" s="53">
        <f>IFERROR(VLOOKUP(B31,'Vta RdV'!$F$3:$G$999,2,0),0)</f>
        <v>17964.219999999998</v>
      </c>
      <c r="E31" s="53">
        <f>VLOOKUP(B31,Objetivos!$D$5:$E$175,2,0)</f>
        <v>17274.666849523808</v>
      </c>
      <c r="F31" s="61">
        <f t="shared" si="0"/>
        <v>1.0399170158523316</v>
      </c>
      <c r="G31" s="119">
        <f>IF(D31="",0,RANK($F31,F31:F32,0))</f>
        <v>1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18" ht="18" thickBot="1" x14ac:dyDescent="0.35">
      <c r="A32" s="88">
        <v>53</v>
      </c>
      <c r="B32" s="88">
        <v>805</v>
      </c>
      <c r="C32" s="69" t="s">
        <v>764</v>
      </c>
      <c r="D32" s="55">
        <f>IFERROR(VLOOKUP(B32,'Vta RdV'!$F$3:$G$999,2,0),0)</f>
        <v>9652.8299999999981</v>
      </c>
      <c r="E32" s="55">
        <f>VLOOKUP(B32,Objetivos!$D$5:$E$175,2,0)</f>
        <v>19817.121584761902</v>
      </c>
      <c r="F32" s="56">
        <f t="shared" si="0"/>
        <v>0.48709546231085377</v>
      </c>
      <c r="G32" s="121">
        <f>IF(D32="",0,RANK($F32,F31:F32,0))</f>
        <v>2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ht="17.25" x14ac:dyDescent="0.3">
      <c r="A33" s="89">
        <v>53</v>
      </c>
      <c r="B33" s="89">
        <v>6603</v>
      </c>
      <c r="C33" s="70" t="s">
        <v>384</v>
      </c>
      <c r="D33" s="57">
        <f>IFERROR(VLOOKUP(B33,'Vta RdV'!$F$3:$G$999,2,0),0)</f>
        <v>12902.26</v>
      </c>
      <c r="E33" s="57">
        <f>VLOOKUP(B33,Objetivos!$D$5:$E$175,2,0)</f>
        <v>18789.876471177944</v>
      </c>
      <c r="F33" s="58">
        <f t="shared" si="0"/>
        <v>0.68666018213536206</v>
      </c>
      <c r="G33" s="122">
        <f>IF(D33="",0,RANK($F33,F33:F34,0))</f>
        <v>1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ht="18" thickBot="1" x14ac:dyDescent="0.35">
      <c r="A34" s="90">
        <v>53</v>
      </c>
      <c r="B34" s="90">
        <v>52434</v>
      </c>
      <c r="C34" s="71" t="s">
        <v>385</v>
      </c>
      <c r="D34" s="59">
        <f>IFERROR(VLOOKUP(B34,'Vta RdV'!$F$3:$G$999,2,0),0)</f>
        <v>8146.5300000000007</v>
      </c>
      <c r="E34" s="59">
        <f>VLOOKUP(B34,Objetivos!$D$5:$E$175,2,0)</f>
        <v>15692.267443809526</v>
      </c>
      <c r="F34" s="60">
        <f t="shared" si="0"/>
        <v>0.51914294917359072</v>
      </c>
      <c r="G34" s="123">
        <f>IF(D34="",0,RANK($F34,F33:F34,0))</f>
        <v>2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1:18" ht="17.25" x14ac:dyDescent="0.3">
      <c r="A35" s="87">
        <v>55</v>
      </c>
      <c r="B35" s="87">
        <v>270</v>
      </c>
      <c r="C35" s="68" t="s">
        <v>391</v>
      </c>
      <c r="D35" s="53">
        <f>IFERROR(VLOOKUP(B35,'Vta RdV'!$F$3:$G$999,2,0),0)</f>
        <v>33259.85</v>
      </c>
      <c r="E35" s="53">
        <f>VLOOKUP(B35,Objetivos!$D$5:$E$175,2,0)</f>
        <v>33628.997820571436</v>
      </c>
      <c r="F35" s="61">
        <f t="shared" si="0"/>
        <v>0.98902293126482577</v>
      </c>
      <c r="G35" s="119">
        <f>IF(D35="",0,RANK($F35,F35:F36,0))</f>
        <v>1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</row>
    <row r="36" spans="1:18" ht="18" thickBot="1" x14ac:dyDescent="0.35">
      <c r="A36" s="88">
        <v>55</v>
      </c>
      <c r="B36" s="88">
        <v>5454</v>
      </c>
      <c r="C36" s="69" t="s">
        <v>751</v>
      </c>
      <c r="D36" s="55">
        <f>IFERROR(VLOOKUP(B36,'Vta RdV'!$F$3:$G$999,2,0),0)</f>
        <v>9763.4699999999993</v>
      </c>
      <c r="E36" s="55">
        <f>VLOOKUP(B36,Objetivos!$D$5:$E$175,2,0)</f>
        <v>29127.360416507941</v>
      </c>
      <c r="F36" s="56">
        <f t="shared" si="0"/>
        <v>0.33519927176327824</v>
      </c>
      <c r="G36" s="121">
        <f>IF(D36="",0,RANK($F36,F35:F36,0))</f>
        <v>2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 ht="17.25" x14ac:dyDescent="0.3">
      <c r="A37" s="89">
        <v>55</v>
      </c>
      <c r="B37" s="89">
        <v>5830</v>
      </c>
      <c r="C37" s="70" t="s">
        <v>394</v>
      </c>
      <c r="D37" s="57">
        <f>IFERROR(VLOOKUP(B37,'Vta RdV'!$F$3:$G$999,2,0),0)</f>
        <v>8626.6099999999988</v>
      </c>
      <c r="E37" s="57">
        <f>VLOOKUP(B37,Objetivos!$D$5:$E$175,2,0)</f>
        <v>13437.136519047621</v>
      </c>
      <c r="F37" s="58">
        <f t="shared" si="0"/>
        <v>0.64199764494254197</v>
      </c>
      <c r="G37" s="122">
        <f>IF(D37="",0,RANK($F37,F37:F38,0))</f>
        <v>1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</row>
    <row r="38" spans="1:18" ht="18" thickBot="1" x14ac:dyDescent="0.35">
      <c r="A38" s="90">
        <v>55</v>
      </c>
      <c r="B38" s="90">
        <v>50248</v>
      </c>
      <c r="C38" s="71" t="s">
        <v>393</v>
      </c>
      <c r="D38" s="59">
        <f>IFERROR(VLOOKUP(B38,'Vta RdV'!$F$3:$G$999,2,0),0)</f>
        <v>6338.03</v>
      </c>
      <c r="E38" s="59">
        <f>VLOOKUP(B38,Objetivos!$D$5:$E$175,2,0)</f>
        <v>11950.250308081973</v>
      </c>
      <c r="F38" s="60">
        <f t="shared" si="0"/>
        <v>0.53036797026030325</v>
      </c>
      <c r="G38" s="123">
        <f>IF(D38="",0,RANK($F38,F37:F38,0))</f>
        <v>2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  <row r="39" spans="1:18" ht="17.25" x14ac:dyDescent="0.3">
      <c r="A39" s="87">
        <v>55</v>
      </c>
      <c r="B39" s="87">
        <v>239</v>
      </c>
      <c r="C39" s="68" t="s">
        <v>390</v>
      </c>
      <c r="D39" s="53">
        <f>IFERROR(VLOOKUP(B39,'Vta RdV'!$F$3:$G$999,2,0),0)</f>
        <v>18937.920000000002</v>
      </c>
      <c r="E39" s="53">
        <f>VLOOKUP(B39,Objetivos!$D$5:$E$175,2,0)</f>
        <v>21086.782407238097</v>
      </c>
      <c r="F39" s="61">
        <f t="shared" si="0"/>
        <v>0.8980943433787939</v>
      </c>
      <c r="G39" s="119">
        <f>IF(D39="",0,RANK($F39,F39:F40,0))</f>
        <v>1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</row>
    <row r="40" spans="1:18" ht="18" thickBot="1" x14ac:dyDescent="0.35">
      <c r="A40" s="88">
        <v>55</v>
      </c>
      <c r="B40" s="88">
        <v>5870</v>
      </c>
      <c r="C40" s="68" t="s">
        <v>392</v>
      </c>
      <c r="D40" s="55">
        <f>IFERROR(VLOOKUP(B40,'Vta RdV'!$F$3:$G$999,2,0),0)</f>
        <v>18181.340000000004</v>
      </c>
      <c r="E40" s="55">
        <f>VLOOKUP(B40,Objetivos!$D$5:$E$175,2,0)</f>
        <v>41050.53207619048</v>
      </c>
      <c r="F40" s="56">
        <f t="shared" si="0"/>
        <v>0.44290144561963607</v>
      </c>
      <c r="G40" s="121">
        <f>IF(D40="",0,RANK($F40,F39:F40,0))</f>
        <v>2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</row>
    <row r="41" spans="1:18" ht="17.25" x14ac:dyDescent="0.3">
      <c r="A41" s="89">
        <v>55</v>
      </c>
      <c r="B41" s="89">
        <v>1789</v>
      </c>
      <c r="C41" s="70" t="s">
        <v>389</v>
      </c>
      <c r="D41" s="57">
        <f>IFERROR(VLOOKUP(B41,'Vta RdV'!$F$3:$G$999,2,0),0)</f>
        <v>11652.180000000002</v>
      </c>
      <c r="E41" s="57">
        <f>VLOOKUP(B41,Objetivos!$D$5:$E$175,2,0)</f>
        <v>15256.346940551379</v>
      </c>
      <c r="F41" s="58">
        <f t="shared" si="0"/>
        <v>0.76375950582432683</v>
      </c>
      <c r="G41" s="122">
        <f>IF(D41="",0,RANK($F41,F41:F42,0))</f>
        <v>2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</row>
    <row r="42" spans="1:18" ht="18" thickBot="1" x14ac:dyDescent="0.35">
      <c r="A42" s="90">
        <v>55</v>
      </c>
      <c r="B42" s="90">
        <v>52913</v>
      </c>
      <c r="C42" s="71" t="s">
        <v>784</v>
      </c>
      <c r="D42" s="59">
        <f>IFERROR(VLOOKUP(B42,'Vta RdV'!$F$3:$G$999,2,0),0)</f>
        <v>7206.579999999999</v>
      </c>
      <c r="E42" s="59">
        <f>VLOOKUP(B42,Objetivos!$D$5:$E$175,2,0)</f>
        <v>8755.3343619047628</v>
      </c>
      <c r="F42" s="60">
        <f t="shared" si="0"/>
        <v>0.82310734257694007</v>
      </c>
      <c r="G42" s="123">
        <f>IF(D42="",0,RANK($F42,F41:F42,0))</f>
        <v>1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</row>
    <row r="43" spans="1:18" ht="17.25" x14ac:dyDescent="0.3">
      <c r="A43" s="87">
        <v>55</v>
      </c>
      <c r="B43" s="87">
        <v>3755</v>
      </c>
      <c r="C43" s="68" t="s">
        <v>388</v>
      </c>
      <c r="D43" s="53">
        <f>IFERROR(VLOOKUP(B43,'Vta RdV'!$F$3:$G$999,2,0),0)</f>
        <v>10852.519999999997</v>
      </c>
      <c r="E43" s="53">
        <f>VLOOKUP(B43,Objetivos!$D$5:$E$175,2,0)</f>
        <v>14044.658189047621</v>
      </c>
      <c r="F43" s="61">
        <f t="shared" si="0"/>
        <v>0.77271513866126451</v>
      </c>
      <c r="G43" s="119">
        <f>IF(D43="",0,RANK($F43,F43:F44,0))</f>
        <v>1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</row>
    <row r="44" spans="1:18" ht="18" thickBot="1" x14ac:dyDescent="0.35">
      <c r="A44" s="88">
        <v>55</v>
      </c>
      <c r="B44" s="88">
        <v>1767</v>
      </c>
      <c r="C44" s="69" t="s">
        <v>387</v>
      </c>
      <c r="D44" s="55">
        <f>IFERROR(VLOOKUP(B44,'Vta RdV'!$F$3:$G$999,2,0),0)</f>
        <v>15949.929999999998</v>
      </c>
      <c r="E44" s="55">
        <f>VLOOKUP(B44,Objetivos!$D$5:$E$175,2,0)</f>
        <v>25282.918278095236</v>
      </c>
      <c r="F44" s="56">
        <f t="shared" si="0"/>
        <v>0.63085795020026592</v>
      </c>
      <c r="G44" s="121">
        <f>IF(D44="",0,RANK($F44,F43:F44,0))</f>
        <v>2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</row>
    <row r="45" spans="1:18" ht="17.25" x14ac:dyDescent="0.3">
      <c r="A45" s="89">
        <v>55</v>
      </c>
      <c r="B45" s="89">
        <v>1742</v>
      </c>
      <c r="C45" s="70" t="s">
        <v>386</v>
      </c>
      <c r="D45" s="57">
        <f>IFERROR(VLOOKUP(B45,'Vta RdV'!$F$3:$G$999,2,0),0)</f>
        <v>21015.760000000002</v>
      </c>
      <c r="E45" s="57">
        <f>VLOOKUP(B45,Objetivos!$D$5:$E$175,2,0)</f>
        <v>21247.788533714291</v>
      </c>
      <c r="F45" s="58">
        <f t="shared" si="0"/>
        <v>0.98907987373151218</v>
      </c>
      <c r="G45" s="122">
        <f>IF(D45="",0,RANK($F45,F45:F46,0))</f>
        <v>1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</row>
    <row r="46" spans="1:18" ht="18" thickBot="1" x14ac:dyDescent="0.35">
      <c r="A46" s="90">
        <v>55</v>
      </c>
      <c r="B46" s="90">
        <v>42358</v>
      </c>
      <c r="C46" s="71" t="s">
        <v>783</v>
      </c>
      <c r="D46" s="59">
        <f>IFERROR(VLOOKUP(B46,'Vta RdV'!$F$3:$G$999,2,0),0)</f>
        <v>8185.52</v>
      </c>
      <c r="E46" s="59">
        <f>VLOOKUP(B46,Objetivos!$D$5:$E$175,2,0)</f>
        <v>12084.246005062656</v>
      </c>
      <c r="F46" s="60">
        <f t="shared" si="0"/>
        <v>0.67737118199767721</v>
      </c>
      <c r="G46" s="123">
        <f>IF(D46="",0,RANK($F46,F45:F46,0))</f>
        <v>2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</row>
    <row r="47" spans="1:18" ht="17.25" x14ac:dyDescent="0.3">
      <c r="A47" s="87">
        <v>56</v>
      </c>
      <c r="B47" s="87">
        <v>52508</v>
      </c>
      <c r="C47" s="68" t="s">
        <v>401</v>
      </c>
      <c r="D47" s="53">
        <f>IFERROR(VLOOKUP(B47,'Vta RdV'!$F$3:$G$999,2,0),0)</f>
        <v>17947.94999999999</v>
      </c>
      <c r="E47" s="53">
        <f>VLOOKUP(B47,Objetivos!$D$5:$E$175,2,0)</f>
        <v>27836.045272000003</v>
      </c>
      <c r="F47" s="61">
        <f t="shared" si="0"/>
        <v>0.64477370347050167</v>
      </c>
      <c r="G47" s="119">
        <f>IF(D47="",0,RANK($F47,F47:F48,0))</f>
        <v>2</v>
      </c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</row>
    <row r="48" spans="1:18" ht="18" thickBot="1" x14ac:dyDescent="0.35">
      <c r="A48" s="88">
        <v>56</v>
      </c>
      <c r="B48" s="88">
        <v>503</v>
      </c>
      <c r="C48" s="69" t="s">
        <v>400</v>
      </c>
      <c r="D48" s="55">
        <f>IFERROR(VLOOKUP(B48,'Vta RdV'!$F$3:$G$999,2,0),0)</f>
        <v>23411.989999999998</v>
      </c>
      <c r="E48" s="55">
        <f>VLOOKUP(B48,Objetivos!$D$5:$E$175,2,0)</f>
        <v>22222.809528421054</v>
      </c>
      <c r="F48" s="56">
        <f t="shared" si="0"/>
        <v>1.0535117069719777</v>
      </c>
      <c r="G48" s="121">
        <f>IF(D48="",0,RANK($F48,F47:F48,0))</f>
        <v>1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</row>
    <row r="49" spans="1:18" ht="17.25" x14ac:dyDescent="0.3">
      <c r="A49" s="89">
        <v>56</v>
      </c>
      <c r="B49" s="89">
        <v>3529</v>
      </c>
      <c r="C49" s="70" t="s">
        <v>763</v>
      </c>
      <c r="D49" s="57">
        <f>IFERROR(VLOOKUP(B49,'Vta RdV'!$F$3:$G$999,2,0),0)</f>
        <v>8899.1299999999992</v>
      </c>
      <c r="E49" s="57">
        <f>VLOOKUP(B49,Objetivos!$D$5:$E$175,2,0)</f>
        <v>12310.809970526318</v>
      </c>
      <c r="F49" s="58">
        <f t="shared" si="0"/>
        <v>0.72287120191974985</v>
      </c>
      <c r="G49" s="122">
        <f>IF(D49="",0,RANK($F49,F49:F50,0))</f>
        <v>1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</row>
    <row r="50" spans="1:18" ht="18" thickBot="1" x14ac:dyDescent="0.35">
      <c r="A50" s="90">
        <v>56</v>
      </c>
      <c r="B50" s="90">
        <v>5817</v>
      </c>
      <c r="C50" s="71" t="s">
        <v>761</v>
      </c>
      <c r="D50" s="59">
        <f>IFERROR(VLOOKUP(B50,'Vta RdV'!$F$3:$G$999,2,0),0)</f>
        <v>17093.849999999999</v>
      </c>
      <c r="E50" s="59">
        <f>VLOOKUP(B50,Objetivos!$D$5:$E$175,2,0)</f>
        <v>31591.817317473684</v>
      </c>
      <c r="F50" s="60">
        <f t="shared" si="0"/>
        <v>0.54108473179050876</v>
      </c>
      <c r="G50" s="123">
        <f>IF(D50="",0,RANK($F50,F49:F50,0))</f>
        <v>2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</row>
    <row r="51" spans="1:18" ht="17.25" x14ac:dyDescent="0.3">
      <c r="A51" s="87">
        <v>56</v>
      </c>
      <c r="B51" s="87">
        <v>7972</v>
      </c>
      <c r="C51" s="68" t="s">
        <v>397</v>
      </c>
      <c r="D51" s="53">
        <f>IFERROR(VLOOKUP(B51,'Vta RdV'!$F$3:$G$999,2,0),0)</f>
        <v>12325.84</v>
      </c>
      <c r="E51" s="53">
        <f>VLOOKUP(B51,Objetivos!$D$5:$E$175,2,0)</f>
        <v>19611.491216421058</v>
      </c>
      <c r="F51" s="61">
        <f t="shared" si="0"/>
        <v>0.62850090612586107</v>
      </c>
      <c r="G51" s="119">
        <f>IF(D51="",0,RANK($F51,F51:F52,0))</f>
        <v>2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</row>
    <row r="52" spans="1:18" ht="18" thickBot="1" x14ac:dyDescent="0.35">
      <c r="A52" s="88">
        <v>56</v>
      </c>
      <c r="B52" s="88">
        <v>4883</v>
      </c>
      <c r="C52" s="69" t="s">
        <v>399</v>
      </c>
      <c r="D52" s="55">
        <f>IFERROR(VLOOKUP(B52,'Vta RdV'!$F$3:$G$999,2,0),0)</f>
        <v>14246.1</v>
      </c>
      <c r="E52" s="55">
        <f>VLOOKUP(B52,Objetivos!$D$5:$E$175,2,0)</f>
        <v>21800.586823999998</v>
      </c>
      <c r="F52" s="56">
        <f t="shared" si="0"/>
        <v>0.65347323514781008</v>
      </c>
      <c r="G52" s="121">
        <f>IF(D52="",0,RANK($F52,F52:F53,0))</f>
        <v>2</v>
      </c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</row>
    <row r="53" spans="1:18" ht="17.25" x14ac:dyDescent="0.3">
      <c r="A53" s="89">
        <v>56</v>
      </c>
      <c r="B53" s="89">
        <v>1531</v>
      </c>
      <c r="C53" s="70" t="s">
        <v>395</v>
      </c>
      <c r="D53" s="57">
        <f>IFERROR(VLOOKUP(B53,'Vta RdV'!$F$3:$G$999,2,0),0)</f>
        <v>12467.709999999997</v>
      </c>
      <c r="E53" s="57">
        <f>VLOOKUP(B53,Objetivos!$D$5:$E$175,2,0)</f>
        <v>16192.925812491228</v>
      </c>
      <c r="F53" s="58">
        <f t="shared" si="0"/>
        <v>0.7699479479108341</v>
      </c>
      <c r="G53" s="122">
        <f>IF(D53="",0,RANK($F53,F53:F54,0))</f>
        <v>2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</row>
    <row r="54" spans="1:18" ht="18" thickBot="1" x14ac:dyDescent="0.35">
      <c r="A54" s="90">
        <v>56</v>
      </c>
      <c r="B54" s="90">
        <v>42235</v>
      </c>
      <c r="C54" s="71" t="s">
        <v>762</v>
      </c>
      <c r="D54" s="59">
        <f>IFERROR(VLOOKUP(B54,'Vta RdV'!$F$3:$G$999,2,0),0)</f>
        <v>16332.040000000005</v>
      </c>
      <c r="E54" s="59">
        <f>VLOOKUP(B54,Objetivos!$D$5:$E$175,2,0)</f>
        <v>18090.062073684214</v>
      </c>
      <c r="F54" s="60">
        <f t="shared" si="0"/>
        <v>0.9028183504001559</v>
      </c>
      <c r="G54" s="123">
        <f>IF(D54="",0,RANK($F54,F53:F54,0))</f>
        <v>1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</row>
    <row r="55" spans="1:18" ht="17.25" x14ac:dyDescent="0.3">
      <c r="A55" s="87">
        <v>56</v>
      </c>
      <c r="B55" s="87">
        <v>1533</v>
      </c>
      <c r="C55" s="68" t="s">
        <v>396</v>
      </c>
      <c r="D55" s="53">
        <f>IFERROR(VLOOKUP(B55,'Vta RdV'!$F$3:$G$999,2,0),0)</f>
        <v>16754.429999999993</v>
      </c>
      <c r="E55" s="53">
        <f>VLOOKUP(B55,Objetivos!$D$5:$E$175,2,0)</f>
        <v>26743.882599215685</v>
      </c>
      <c r="F55" s="61">
        <f t="shared" si="0"/>
        <v>0.62647709949531971</v>
      </c>
      <c r="G55" s="119">
        <f>IF(D55="",0,RANK($F55,F55:F57,0))</f>
        <v>2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</row>
    <row r="56" spans="1:18" ht="17.25" x14ac:dyDescent="0.3">
      <c r="A56" s="93">
        <v>56</v>
      </c>
      <c r="B56" s="93">
        <v>52971</v>
      </c>
      <c r="C56" s="74" t="s">
        <v>760</v>
      </c>
      <c r="D56" s="53">
        <f>IFERROR(VLOOKUP(B56,'Vta RdV'!$F$3:$G$999,2,0),0)</f>
        <v>13140.429999999998</v>
      </c>
      <c r="E56" s="53">
        <f>VLOOKUP(B56,Objetivos!$D$5:$E$175,2,0)</f>
        <v>26093.027509473686</v>
      </c>
      <c r="F56" s="61">
        <f t="shared" ref="F56" si="1">+D56/E56</f>
        <v>0.5035992851051514</v>
      </c>
      <c r="G56" s="119">
        <f>IF(D56="",0,RANK($F56,F55:F57,0))</f>
        <v>3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</row>
    <row r="57" spans="1:18" ht="18" thickBot="1" x14ac:dyDescent="0.35">
      <c r="A57" s="93">
        <v>56</v>
      </c>
      <c r="B57" s="93">
        <v>39781</v>
      </c>
      <c r="C57" s="76" t="s">
        <v>398</v>
      </c>
      <c r="D57" s="66">
        <f>IFERROR(VLOOKUP(B57,'Vta RdV'!$F$3:$G$999,2,0),0)</f>
        <v>14316.82</v>
      </c>
      <c r="E57" s="66">
        <f>VLOOKUP(B57,Objetivos!$D$5:$E$175,2,0)</f>
        <v>18457.921616</v>
      </c>
      <c r="F57" s="67">
        <f t="shared" si="0"/>
        <v>0.77564637546134441</v>
      </c>
      <c r="G57" s="120">
        <f>IF(D57="",0,RANK($F57,F55:F57,0))</f>
        <v>1</v>
      </c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</row>
    <row r="58" spans="1:18" ht="17.25" x14ac:dyDescent="0.3">
      <c r="A58" s="94">
        <v>57</v>
      </c>
      <c r="B58" s="98">
        <v>1526</v>
      </c>
      <c r="C58" s="80" t="s">
        <v>406</v>
      </c>
      <c r="D58" s="81">
        <f>IFERROR(VLOOKUP(B58,'Vta RdV'!$F$3:$G$999,2,0),0)</f>
        <v>30985.440000000002</v>
      </c>
      <c r="E58" s="81">
        <f>VLOOKUP(B58,Objetivos!$D$5:$E$175,2,0)</f>
        <v>54320.182538198831</v>
      </c>
      <c r="F58" s="82">
        <f t="shared" si="0"/>
        <v>0.57042223630619315</v>
      </c>
      <c r="G58" s="126">
        <f>IF(D58="",0,RANK($F58,F58:F59,0))</f>
        <v>1</v>
      </c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</row>
    <row r="59" spans="1:18" ht="18" thickBot="1" x14ac:dyDescent="0.35">
      <c r="A59" s="95">
        <v>57</v>
      </c>
      <c r="B59" s="90">
        <v>2685</v>
      </c>
      <c r="C59" s="83" t="s">
        <v>766</v>
      </c>
      <c r="D59" s="59">
        <f>IFERROR(VLOOKUP(B59,'Vta RdV'!$F$3:$G$999,2,0),0)</f>
        <v>12588.270000000002</v>
      </c>
      <c r="E59" s="59">
        <f>VLOOKUP(B59,Objetivos!$D$5:$E$175,2,0)</f>
        <v>22833.233407157899</v>
      </c>
      <c r="F59" s="60">
        <f t="shared" si="0"/>
        <v>0.55131350761972042</v>
      </c>
      <c r="G59" s="123">
        <f>IF(D59="",0,RANK($F59,F58:F59,0))</f>
        <v>2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</row>
    <row r="60" spans="1:18" ht="17.25" x14ac:dyDescent="0.3">
      <c r="A60" s="96">
        <v>57</v>
      </c>
      <c r="B60" s="96">
        <v>5014</v>
      </c>
      <c r="C60" s="77" t="s">
        <v>768</v>
      </c>
      <c r="D60" s="78">
        <f>IFERROR(VLOOKUP(B60,'Vta RdV'!$F$3:$G$999,2,0),0)</f>
        <v>7435.98</v>
      </c>
      <c r="E60" s="78">
        <f>VLOOKUP(B60,Objetivos!$D$5:$E$175,2,0)</f>
        <v>10067.018365380118</v>
      </c>
      <c r="F60" s="79">
        <f t="shared" ref="F60:F124" si="2">+D60/E60</f>
        <v>0.7386477038297552</v>
      </c>
      <c r="G60" s="127">
        <f>IF(D60="",0,RANK($F60,F60:F61,0))</f>
        <v>2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</row>
    <row r="61" spans="1:18" ht="18" thickBot="1" x14ac:dyDescent="0.35">
      <c r="A61" s="88">
        <v>57</v>
      </c>
      <c r="B61" s="88">
        <v>12</v>
      </c>
      <c r="C61" s="69" t="s">
        <v>402</v>
      </c>
      <c r="D61" s="55">
        <f>IFERROR(VLOOKUP(B61,'Vta RdV'!$F$3:$G$999,2,0),0)</f>
        <v>16974.690000000002</v>
      </c>
      <c r="E61" s="55">
        <f>VLOOKUP(B61,Objetivos!$D$5:$E$175,2,0)</f>
        <v>22037.856397473686</v>
      </c>
      <c r="F61" s="56">
        <f t="shared" si="2"/>
        <v>0.77025141165480593</v>
      </c>
      <c r="G61" s="121">
        <f>IF(D61="",0,RANK($F61,F60:F61,0))</f>
        <v>1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</row>
    <row r="62" spans="1:18" ht="17.25" x14ac:dyDescent="0.3">
      <c r="A62" s="89">
        <v>57</v>
      </c>
      <c r="B62" s="89">
        <v>545</v>
      </c>
      <c r="C62" s="70" t="s">
        <v>410</v>
      </c>
      <c r="D62" s="57">
        <f>IFERROR(VLOOKUP(B62,'Vta RdV'!$F$3:$G$999,2,0),0)</f>
        <v>12490.479999999998</v>
      </c>
      <c r="E62" s="57">
        <f>VLOOKUP(B62,Objetivos!$D$5:$E$175,2,0)</f>
        <v>18952.315971415203</v>
      </c>
      <c r="F62" s="58">
        <f t="shared" si="2"/>
        <v>0.6590476867755235</v>
      </c>
      <c r="G62" s="122">
        <f>IF(D62="",0,RANK($F62,F62:F63,0))</f>
        <v>1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</row>
    <row r="63" spans="1:18" ht="18" thickBot="1" x14ac:dyDescent="0.35">
      <c r="A63" s="90">
        <v>57</v>
      </c>
      <c r="B63" s="90">
        <v>30342</v>
      </c>
      <c r="C63" s="71" t="s">
        <v>408</v>
      </c>
      <c r="D63" s="59">
        <f>IFERROR(VLOOKUP(B63,'Vta RdV'!$F$3:$G$999,2,0),0)</f>
        <v>8651.58</v>
      </c>
      <c r="E63" s="59">
        <f>VLOOKUP(B63,Objetivos!$D$5:$E$175,2,0)</f>
        <v>17596.770125894742</v>
      </c>
      <c r="F63" s="60">
        <f t="shared" si="2"/>
        <v>0.49165727222114824</v>
      </c>
      <c r="G63" s="123">
        <f>IF(D63="",0,RANK($F63,F62:F63,0))</f>
        <v>2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</row>
    <row r="64" spans="1:18" ht="17.25" x14ac:dyDescent="0.3">
      <c r="A64" s="87">
        <v>57</v>
      </c>
      <c r="B64" s="87">
        <v>4352</v>
      </c>
      <c r="C64" s="68" t="s">
        <v>407</v>
      </c>
      <c r="D64" s="53">
        <f>IFERROR(VLOOKUP(B64,'Vta RdV'!$F$3:$G$999,2,0),0)</f>
        <v>20723.250000000007</v>
      </c>
      <c r="E64" s="53">
        <f>VLOOKUP(B64,Objetivos!$D$5:$E$175,2,0)</f>
        <v>28367.335565894737</v>
      </c>
      <c r="F64" s="61">
        <f t="shared" si="2"/>
        <v>0.73053212741329843</v>
      </c>
      <c r="G64" s="119">
        <f>IF(D64="",0,RANK($F64,F64:F65,0))</f>
        <v>2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</row>
    <row r="65" spans="1:18" ht="18" thickBot="1" x14ac:dyDescent="0.35">
      <c r="A65" s="88">
        <v>57</v>
      </c>
      <c r="B65" s="88">
        <v>52813</v>
      </c>
      <c r="C65" s="69" t="s">
        <v>191</v>
      </c>
      <c r="D65" s="55">
        <f>IFERROR(VLOOKUP(B65,'Vta RdV'!$F$3:$G$999,2,0),0)</f>
        <v>16300.810000000001</v>
      </c>
      <c r="E65" s="55">
        <f>VLOOKUP(B65,Objetivos!$D$5:$E$175,2,0)</f>
        <v>19734.795904000002</v>
      </c>
      <c r="F65" s="56">
        <f t="shared" si="2"/>
        <v>0.82599334086328335</v>
      </c>
      <c r="G65" s="121">
        <f>IF(D65="",0,RANK($F65,F64:F65,0))</f>
        <v>1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</row>
    <row r="66" spans="1:18" ht="17.25" x14ac:dyDescent="0.3">
      <c r="A66" s="89">
        <v>57</v>
      </c>
      <c r="B66" s="89">
        <v>526</v>
      </c>
      <c r="C66" s="70" t="s">
        <v>405</v>
      </c>
      <c r="D66" s="57">
        <f>IFERROR(VLOOKUP(B66,'Vta RdV'!$F$3:$G$999,2,0),0)</f>
        <v>5442.55</v>
      </c>
      <c r="E66" s="57">
        <f>VLOOKUP(B66,Objetivos!$D$5:$E$175,2,0)</f>
        <v>17184.045067368421</v>
      </c>
      <c r="F66" s="58">
        <f t="shared" si="2"/>
        <v>0.31672112000771635</v>
      </c>
      <c r="G66" s="122">
        <f>IF(D66="",0,RANK($F66,F66:F67,0))</f>
        <v>2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</row>
    <row r="67" spans="1:18" ht="18" thickBot="1" x14ac:dyDescent="0.35">
      <c r="A67" s="90">
        <v>57</v>
      </c>
      <c r="B67" s="90">
        <v>6</v>
      </c>
      <c r="C67" s="71" t="s">
        <v>403</v>
      </c>
      <c r="D67" s="59">
        <f>IFERROR(VLOOKUP(B67,'Vta RdV'!$F$3:$G$999,2,0),0)</f>
        <v>15714.289999999999</v>
      </c>
      <c r="E67" s="59">
        <f>VLOOKUP(B67,Objetivos!$D$5:$E$175,2,0)</f>
        <v>25467.309282947364</v>
      </c>
      <c r="F67" s="60">
        <f t="shared" si="2"/>
        <v>0.61703770215419329</v>
      </c>
      <c r="G67" s="123">
        <f>IF(D67="",0,RANK($F67,F66:F67,0))</f>
        <v>1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</row>
    <row r="68" spans="1:18" ht="17.25" x14ac:dyDescent="0.3">
      <c r="A68" s="87">
        <v>57</v>
      </c>
      <c r="B68" s="87">
        <v>7131</v>
      </c>
      <c r="C68" s="68" t="s">
        <v>769</v>
      </c>
      <c r="D68" s="53">
        <f>IFERROR(VLOOKUP(B68,'Vta RdV'!$F$3:$G$999,2,0),0)+O68</f>
        <v>11910.409999999998</v>
      </c>
      <c r="E68" s="53">
        <f>VLOOKUP(B68,Objetivos!$D$5:$E$175,2,0)+P68</f>
        <v>23906.278444678366</v>
      </c>
      <c r="F68" s="61">
        <f t="shared" si="2"/>
        <v>0.49821263596347443</v>
      </c>
      <c r="G68" s="119">
        <f>IF(D68="",0,RANK($F68,F68:F69,0))</f>
        <v>1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</row>
    <row r="69" spans="1:18" ht="18" thickBot="1" x14ac:dyDescent="0.35">
      <c r="A69" s="88">
        <v>57</v>
      </c>
      <c r="B69" s="88">
        <v>25060</v>
      </c>
      <c r="C69" s="69" t="s">
        <v>409</v>
      </c>
      <c r="D69" s="55">
        <f>IFERROR(VLOOKUP(B69,'Vta RdV'!$F$3:$G$999,2,0),0)</f>
        <v>5506.1</v>
      </c>
      <c r="E69" s="55">
        <f>VLOOKUP(B69,Objetivos!$D$5:$E$175,2,0)</f>
        <v>16289.538213052632</v>
      </c>
      <c r="F69" s="56">
        <f t="shared" si="2"/>
        <v>0.33801449298225172</v>
      </c>
      <c r="G69" s="121">
        <f>IF(D69="",0,RANK($F69,F68:F69,0))</f>
        <v>2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</row>
    <row r="70" spans="1:18" ht="17.25" x14ac:dyDescent="0.3">
      <c r="A70" s="89" t="s">
        <v>787</v>
      </c>
      <c r="B70" s="89">
        <v>13112</v>
      </c>
      <c r="C70" s="70" t="s">
        <v>404</v>
      </c>
      <c r="D70" s="57">
        <f>IFERROR(VLOOKUP(B70,'Vta RdV'!$F$3:$G$999,2,0),0)+L70</f>
        <v>14993.87</v>
      </c>
      <c r="E70" s="57">
        <f>VLOOKUP(B70,Objetivos!$D$5:$E$175,2,0)+M70</f>
        <v>19632.342933146199</v>
      </c>
      <c r="F70" s="58">
        <f t="shared" si="2"/>
        <v>0.76373309344984752</v>
      </c>
      <c r="G70" s="122">
        <f>IF(D70="",0,RANK($F70,F70:F71,0))</f>
        <v>1</v>
      </c>
      <c r="H70" s="84"/>
      <c r="I70" s="84"/>
      <c r="J70" s="204">
        <v>58986</v>
      </c>
      <c r="K70" s="205" t="s">
        <v>786</v>
      </c>
      <c r="L70" s="205">
        <f>IFERROR(VLOOKUP(J70,'Vta RdV'!$F$3:$G$999,2,0),0)</f>
        <v>3573.4199999999996</v>
      </c>
      <c r="M70" s="205">
        <f>VLOOKUP(J70,Objetivos!$D$5:$E$175,2,0)</f>
        <v>5205.4293297777776</v>
      </c>
      <c r="N70" s="84"/>
      <c r="O70" s="84"/>
      <c r="P70" s="84"/>
      <c r="Q70" s="84"/>
      <c r="R70" s="84"/>
    </row>
    <row r="71" spans="1:18" ht="18" thickBot="1" x14ac:dyDescent="0.35">
      <c r="A71" s="90">
        <v>57</v>
      </c>
      <c r="B71" s="90">
        <v>2421</v>
      </c>
      <c r="C71" s="71" t="s">
        <v>767</v>
      </c>
      <c r="D71" s="59">
        <f>IFERROR(VLOOKUP(B71,'Vta RdV'!$F$3:$G$999,2,0),0)</f>
        <v>12728.89</v>
      </c>
      <c r="E71" s="59">
        <f>VLOOKUP(B71,Objetivos!$D$5:$E$175,2,0)</f>
        <v>17453.107923836258</v>
      </c>
      <c r="F71" s="60">
        <f t="shared" si="2"/>
        <v>0.72931938858956769</v>
      </c>
      <c r="G71" s="123">
        <f>IF(D71="",0,RANK($F71,F70:F71,0))</f>
        <v>2</v>
      </c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</row>
    <row r="72" spans="1:18" ht="17.25" x14ac:dyDescent="0.3">
      <c r="A72" s="87">
        <v>58</v>
      </c>
      <c r="B72" s="87">
        <v>251</v>
      </c>
      <c r="C72" s="68" t="s">
        <v>416</v>
      </c>
      <c r="D72" s="53">
        <f>IFERROR(VLOOKUP(B72,'Vta RdV'!$F$3:$G$999,2,0),0)</f>
        <v>8396.489999999998</v>
      </c>
      <c r="E72" s="53">
        <f>VLOOKUP(B72,Objetivos!$D$5:$E$175,2,0)</f>
        <v>14425.355558095242</v>
      </c>
      <c r="F72" s="61">
        <f t="shared" si="2"/>
        <v>0.58206468230088404</v>
      </c>
      <c r="G72" s="119">
        <f>IF(D72="",0,RANK($F72,F72:F73,0))</f>
        <v>2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</row>
    <row r="73" spans="1:18" ht="18" thickBot="1" x14ac:dyDescent="0.35">
      <c r="A73" s="88">
        <v>58</v>
      </c>
      <c r="B73" s="88">
        <v>572</v>
      </c>
      <c r="C73" s="69" t="s">
        <v>754</v>
      </c>
      <c r="D73" s="55">
        <f>IFERROR(VLOOKUP(B73,'Vta RdV'!$F$3:$G$999,2,0),0)</f>
        <v>11813.189999999997</v>
      </c>
      <c r="E73" s="55">
        <f>VLOOKUP(B73,Objetivos!$D$5:$E$175,2,0)</f>
        <v>16290.087491368422</v>
      </c>
      <c r="F73" s="56">
        <f t="shared" si="2"/>
        <v>0.72517658399682727</v>
      </c>
      <c r="G73" s="121">
        <f>IF(D73="",0,RANK($F73,F72:F73,0))</f>
        <v>1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</row>
    <row r="74" spans="1:18" ht="17.25" x14ac:dyDescent="0.3">
      <c r="A74" s="89">
        <v>58</v>
      </c>
      <c r="B74" s="89">
        <v>2565</v>
      </c>
      <c r="C74" s="70" t="s">
        <v>417</v>
      </c>
      <c r="D74" s="57">
        <f>IFERROR(VLOOKUP(B74,'Vta RdV'!$F$3:$G$999,2,0),0)</f>
        <v>18740.009999999998</v>
      </c>
      <c r="E74" s="57">
        <f>VLOOKUP(B74,Objetivos!$D$5:$E$175,2,0)</f>
        <v>35227.650499047624</v>
      </c>
      <c r="F74" s="58">
        <f t="shared" si="2"/>
        <v>0.53196877266925968</v>
      </c>
      <c r="G74" s="122">
        <f>IF(D74="",0,RANK($F74,F74:F75,0))</f>
        <v>2</v>
      </c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</row>
    <row r="75" spans="1:18" ht="18" thickBot="1" x14ac:dyDescent="0.35">
      <c r="A75" s="90">
        <v>58</v>
      </c>
      <c r="B75" s="90">
        <v>5757</v>
      </c>
      <c r="C75" s="71" t="s">
        <v>412</v>
      </c>
      <c r="D75" s="59">
        <f>IFERROR(VLOOKUP(B75,'Vta RdV'!$F$3:$G$999,2,0),0)</f>
        <v>17310.929999999997</v>
      </c>
      <c r="E75" s="59">
        <f>VLOOKUP(B75,Objetivos!$D$5:$E$175,2,0)</f>
        <v>27178.575718095239</v>
      </c>
      <c r="F75" s="60">
        <f t="shared" si="2"/>
        <v>0.63693293495415004</v>
      </c>
      <c r="G75" s="123">
        <f>IF(D75="",0,RANK($F75,F74:F75,0))</f>
        <v>1</v>
      </c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</row>
    <row r="76" spans="1:18" ht="17.25" x14ac:dyDescent="0.3">
      <c r="A76" s="87">
        <v>58</v>
      </c>
      <c r="B76" s="87">
        <v>1578</v>
      </c>
      <c r="C76" s="68" t="s">
        <v>414</v>
      </c>
      <c r="D76" s="53">
        <f>IFERROR(VLOOKUP(B76,'Vta RdV'!$F$3:$G$999,2,0),0)</f>
        <v>20518.099999999999</v>
      </c>
      <c r="E76" s="53">
        <f>VLOOKUP(B76,Objetivos!$D$5:$E$175,2,0)</f>
        <v>21266.137374476191</v>
      </c>
      <c r="F76" s="61">
        <f t="shared" si="2"/>
        <v>0.96482495333760077</v>
      </c>
      <c r="G76" s="119">
        <f>IF(D76="",0,RANK($F76,F76:F77,0))</f>
        <v>1</v>
      </c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</row>
    <row r="77" spans="1:18" ht="18" thickBot="1" x14ac:dyDescent="0.35">
      <c r="A77" s="88">
        <v>58</v>
      </c>
      <c r="B77" s="88">
        <v>677</v>
      </c>
      <c r="C77" s="69" t="s">
        <v>421</v>
      </c>
      <c r="D77" s="55">
        <f>IFERROR(VLOOKUP(B77,'Vta RdV'!$F$3:$G$999,2,0),0)</f>
        <v>20801.600000000002</v>
      </c>
      <c r="E77" s="55">
        <f>VLOOKUP(B77,Objetivos!$D$5:$E$175,2,0)</f>
        <v>28845.964236190484</v>
      </c>
      <c r="F77" s="56">
        <f t="shared" si="2"/>
        <v>0.7211268734051216</v>
      </c>
      <c r="G77" s="121">
        <f>IF(D77="",0,RANK($F77,F76:F77,0))</f>
        <v>2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</row>
    <row r="78" spans="1:18" ht="17.25" x14ac:dyDescent="0.3">
      <c r="A78" s="89">
        <v>58</v>
      </c>
      <c r="B78" s="89">
        <v>7859</v>
      </c>
      <c r="C78" s="70" t="s">
        <v>420</v>
      </c>
      <c r="D78" s="57">
        <f>IFERROR(VLOOKUP(B78,'Vta RdV'!$F$3:$G$999,2,0),0)</f>
        <v>14622.520000000004</v>
      </c>
      <c r="E78" s="57">
        <f>VLOOKUP(B78,Objetivos!$D$5:$E$175,2,0)</f>
        <v>20373.942997714286</v>
      </c>
      <c r="F78" s="58">
        <f t="shared" si="2"/>
        <v>0.71770692603000197</v>
      </c>
      <c r="G78" s="122">
        <f>IF(D78="",0,RANK($F78,F78:F79,0))</f>
        <v>1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</row>
    <row r="79" spans="1:18" ht="18" thickBot="1" x14ac:dyDescent="0.35">
      <c r="A79" s="90">
        <v>58</v>
      </c>
      <c r="B79" s="90">
        <v>52087</v>
      </c>
      <c r="C79" s="71" t="s">
        <v>806</v>
      </c>
      <c r="D79" s="59">
        <f>IFERROR(VLOOKUP(B79,'Vta RdV'!$F$3:$G$999,2,0),0)</f>
        <v>14654.9</v>
      </c>
      <c r="E79" s="59">
        <f>VLOOKUP(B79,Objetivos!$D$5:$E$175,2,0)</f>
        <v>21052.828647619048</v>
      </c>
      <c r="F79" s="60">
        <f t="shared" si="2"/>
        <v>0.69610123396208723</v>
      </c>
      <c r="G79" s="123">
        <f>IF(D79="",0,RANK($F79,F78:F79,0))</f>
        <v>2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</row>
    <row r="80" spans="1:18" ht="17.25" x14ac:dyDescent="0.3">
      <c r="A80" s="87">
        <v>58</v>
      </c>
      <c r="B80" s="87">
        <v>10515</v>
      </c>
      <c r="C80" s="68" t="s">
        <v>411</v>
      </c>
      <c r="D80" s="53">
        <f>IFERROR(VLOOKUP(B80,'Vta RdV'!$F$3:$G$999,2,0),0)</f>
        <v>13785.5</v>
      </c>
      <c r="E80" s="53">
        <f>VLOOKUP(B80,Objetivos!$D$5:$E$175,2,0)</f>
        <v>23882.521591979948</v>
      </c>
      <c r="F80" s="61">
        <f t="shared" si="2"/>
        <v>0.57722129327538618</v>
      </c>
      <c r="G80" s="119">
        <f>IF(D80="",0,RANK($F80,F80:F81,0))</f>
        <v>1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</row>
    <row r="81" spans="1:18" ht="18" thickBot="1" x14ac:dyDescent="0.35">
      <c r="A81" s="88">
        <v>58</v>
      </c>
      <c r="B81" s="88">
        <v>7262</v>
      </c>
      <c r="C81" s="69" t="s">
        <v>418</v>
      </c>
      <c r="D81" s="55">
        <f>IFERROR(VLOOKUP(B81,'Vta RdV'!$F$3:$G$999,2,0),0)</f>
        <v>12419.640000000001</v>
      </c>
      <c r="E81" s="55">
        <f>VLOOKUP(B81,Objetivos!$D$5:$E$175,2,0)</f>
        <v>30191.160274285718</v>
      </c>
      <c r="F81" s="56">
        <f t="shared" si="2"/>
        <v>0.41136676719834459</v>
      </c>
      <c r="G81" s="121">
        <f>IF(D81="",0,RANK($F81,F80:F81,0))</f>
        <v>2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</row>
    <row r="82" spans="1:18" ht="17.25" x14ac:dyDescent="0.3">
      <c r="A82" s="89">
        <v>58</v>
      </c>
      <c r="B82" s="89">
        <v>6558</v>
      </c>
      <c r="C82" s="70" t="s">
        <v>413</v>
      </c>
      <c r="D82" s="57">
        <f>IFERROR(VLOOKUP(B82,'Vta RdV'!$F$3:$G$999,2,0),0)</f>
        <v>9765.49</v>
      </c>
      <c r="E82" s="57">
        <f>VLOOKUP(B82,Objetivos!$D$5:$E$175,2,0)</f>
        <v>20297.715276190473</v>
      </c>
      <c r="F82" s="58">
        <f t="shared" si="2"/>
        <v>0.4811127689555813</v>
      </c>
      <c r="G82" s="122">
        <f>IF(D82="",0,RANK($F82,F82:F83,0))</f>
        <v>2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</row>
    <row r="83" spans="1:18" ht="18" thickBot="1" x14ac:dyDescent="0.35">
      <c r="A83" s="90">
        <v>58</v>
      </c>
      <c r="B83" s="90">
        <v>1576</v>
      </c>
      <c r="C83" s="71" t="s">
        <v>755</v>
      </c>
      <c r="D83" s="59">
        <f>IFERROR(VLOOKUP(B83,'Vta RdV'!$F$3:$G$999,2,0),0)</f>
        <v>19429.21</v>
      </c>
      <c r="E83" s="59">
        <f>VLOOKUP(B83,Objetivos!$D$5:$E$175,2,0)</f>
        <v>23200.006706365919</v>
      </c>
      <c r="F83" s="60">
        <f t="shared" si="2"/>
        <v>0.83746570619174698</v>
      </c>
      <c r="G83" s="123">
        <f>IF(D83="",0,RANK($F83,F82:F83,0))</f>
        <v>1</v>
      </c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</row>
    <row r="84" spans="1:18" ht="17.25" x14ac:dyDescent="0.3">
      <c r="A84" s="87">
        <v>58</v>
      </c>
      <c r="B84" s="87">
        <v>306</v>
      </c>
      <c r="C84" s="68" t="s">
        <v>415</v>
      </c>
      <c r="D84" s="53">
        <f>IFERROR(VLOOKUP(B84,'Vta RdV'!$F$3:$G$999,2,0),0)</f>
        <v>18392.129999999997</v>
      </c>
      <c r="E84" s="53">
        <f>VLOOKUP(B84,Objetivos!$D$5:$E$175,2,0)</f>
        <v>21745.050102857145</v>
      </c>
      <c r="F84" s="61">
        <f t="shared" si="2"/>
        <v>0.845807662571603</v>
      </c>
      <c r="G84" s="119">
        <f>IF(D84="",0,RANK($F84,F84:F85,0))</f>
        <v>1</v>
      </c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</row>
    <row r="85" spans="1:18" ht="18" thickBot="1" x14ac:dyDescent="0.35">
      <c r="A85" s="88">
        <v>58</v>
      </c>
      <c r="B85" s="88">
        <v>571</v>
      </c>
      <c r="C85" s="69" t="s">
        <v>419</v>
      </c>
      <c r="D85" s="55">
        <f>IFERROR(VLOOKUP(B85,'Vta RdV'!$F$3:$G$999,2,0),0)</f>
        <v>12947.820000000002</v>
      </c>
      <c r="E85" s="55">
        <f>VLOOKUP(B85,Objetivos!$D$5:$E$175,2,0)</f>
        <v>26991.462232380953</v>
      </c>
      <c r="F85" s="56">
        <f t="shared" si="2"/>
        <v>0.47970057674262789</v>
      </c>
      <c r="G85" s="121">
        <f>IF(D85="",0,RANK($F85,F84:F85,0))</f>
        <v>2</v>
      </c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</row>
    <row r="86" spans="1:18" ht="17.25" x14ac:dyDescent="0.3">
      <c r="A86" s="89">
        <v>59</v>
      </c>
      <c r="B86" s="89">
        <v>1287</v>
      </c>
      <c r="C86" s="70" t="s">
        <v>424</v>
      </c>
      <c r="D86" s="57">
        <f>IFERROR(VLOOKUP(B86,'Vta RdV'!$F$3:$G$999,2,0),0)</f>
        <v>16361.590000000006</v>
      </c>
      <c r="E86" s="57">
        <f>VLOOKUP(B86,Objetivos!$D$5:$E$175,2,0)</f>
        <v>25679.60670819048</v>
      </c>
      <c r="F86" s="58">
        <f t="shared" si="2"/>
        <v>0.63714332489295855</v>
      </c>
      <c r="G86" s="122">
        <f>IF(D86="",0,RANK($F86,F86:F87,0))</f>
        <v>1</v>
      </c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</row>
    <row r="87" spans="1:18" ht="18" thickBot="1" x14ac:dyDescent="0.35">
      <c r="A87" s="90">
        <v>59</v>
      </c>
      <c r="B87" s="90">
        <v>52166</v>
      </c>
      <c r="C87" s="71" t="s">
        <v>423</v>
      </c>
      <c r="D87" s="59">
        <f>IFERROR(VLOOKUP(B87,'Vta RdV'!$F$3:$G$999,2,0),0)</f>
        <v>14173.769999999999</v>
      </c>
      <c r="E87" s="59">
        <f>VLOOKUP(B87,Objetivos!$D$5:$E$175,2,0)</f>
        <v>30221.056419047618</v>
      </c>
      <c r="F87" s="60">
        <f t="shared" si="2"/>
        <v>0.46900312826478846</v>
      </c>
      <c r="G87" s="123">
        <f>IF(D87="",0,RANK($F87,F86:F87,0))</f>
        <v>2</v>
      </c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</row>
    <row r="88" spans="1:18" ht="17.25" x14ac:dyDescent="0.3">
      <c r="A88" s="87">
        <v>59</v>
      </c>
      <c r="B88" s="87">
        <v>10052</v>
      </c>
      <c r="C88" s="68" t="s">
        <v>422</v>
      </c>
      <c r="D88" s="53">
        <f>IFERROR(VLOOKUP(B88,'Vta RdV'!$F$3:$G$999,2,0),0)</f>
        <v>8737.4500000000007</v>
      </c>
      <c r="E88" s="53">
        <f>VLOOKUP(B88,Objetivos!$D$5:$E$175,2,0)</f>
        <v>14948.149144761906</v>
      </c>
      <c r="F88" s="61">
        <f t="shared" si="2"/>
        <v>0.58451718104925088</v>
      </c>
      <c r="G88" s="119">
        <f>IF(D88="",0,RANK($F88,F88:F89,0))</f>
        <v>2</v>
      </c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18" ht="18" thickBot="1" x14ac:dyDescent="0.35">
      <c r="A89" s="88">
        <v>59</v>
      </c>
      <c r="B89" s="88">
        <v>193</v>
      </c>
      <c r="C89" s="69" t="s">
        <v>744</v>
      </c>
      <c r="D89" s="55">
        <f>IFERROR(VLOOKUP(B89,'Vta RdV'!$F$3:$G$999,2,0),0)</f>
        <v>10252.58</v>
      </c>
      <c r="E89" s="55">
        <f>VLOOKUP(B89,Objetivos!$D$5:$E$175,2,0)</f>
        <v>14676.640411047621</v>
      </c>
      <c r="F89" s="56">
        <f t="shared" si="2"/>
        <v>0.69856450201522435</v>
      </c>
      <c r="G89" s="121">
        <f>IF(D89="",0,RANK($F89,F88:F89,0))</f>
        <v>1</v>
      </c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18" ht="17.25" x14ac:dyDescent="0.3">
      <c r="A90" s="89">
        <v>59</v>
      </c>
      <c r="B90" s="89">
        <v>916</v>
      </c>
      <c r="C90" s="70" t="s">
        <v>428</v>
      </c>
      <c r="D90" s="57">
        <f>IFERROR(VLOOKUP(B90,'Vta RdV'!$F$3:$G$999,2,0),0)</f>
        <v>11359.28</v>
      </c>
      <c r="E90" s="57">
        <f>VLOOKUP(B90,Objetivos!$D$5:$E$175,2,0)</f>
        <v>28703.206119238104</v>
      </c>
      <c r="F90" s="58">
        <f t="shared" si="2"/>
        <v>0.39574951846186024</v>
      </c>
      <c r="G90" s="122">
        <f>IF(D90="",0,RANK($F90,F90:F92,0))</f>
        <v>3</v>
      </c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</row>
    <row r="91" spans="1:18" ht="17.25" x14ac:dyDescent="0.3">
      <c r="A91" s="97">
        <v>59</v>
      </c>
      <c r="B91" s="97">
        <v>690</v>
      </c>
      <c r="C91" s="75" t="s">
        <v>429</v>
      </c>
      <c r="D91" s="57">
        <f>IFERROR(VLOOKUP(B91,'Vta RdV'!$F$3:$G$999,2,0),0)</f>
        <v>21136.549999999996</v>
      </c>
      <c r="E91" s="57">
        <f>VLOOKUP(B91,Objetivos!$D$5:$E$175,2,0)</f>
        <v>20619.414784380955</v>
      </c>
      <c r="F91" s="58">
        <f t="shared" si="2"/>
        <v>1.0250800142015071</v>
      </c>
      <c r="G91" s="122">
        <f>IF(D91="",0,RANK($F91,F90:F92,0))</f>
        <v>1</v>
      </c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</row>
    <row r="92" spans="1:18" ht="18" thickBot="1" x14ac:dyDescent="0.35">
      <c r="A92" s="90">
        <v>59</v>
      </c>
      <c r="B92" s="90">
        <v>50214</v>
      </c>
      <c r="C92" s="71" t="s">
        <v>425</v>
      </c>
      <c r="D92" s="59">
        <f>IFERROR(VLOOKUP(B92,'Vta RdV'!$F$3:$G$999,2,0),0)</f>
        <v>11761.319999999998</v>
      </c>
      <c r="E92" s="59">
        <f>VLOOKUP(B92,Objetivos!$D$5:$E$175,2,0)</f>
        <v>11902.635121904765</v>
      </c>
      <c r="F92" s="60">
        <f t="shared" si="2"/>
        <v>0.98812740872441762</v>
      </c>
      <c r="G92" s="123">
        <f>IF(D92="",0,RANK($F92,F90:F92,0))</f>
        <v>2</v>
      </c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</row>
    <row r="93" spans="1:18" ht="17.25" x14ac:dyDescent="0.3">
      <c r="A93" s="87">
        <v>59</v>
      </c>
      <c r="B93" s="87">
        <v>29186</v>
      </c>
      <c r="C93" s="68" t="s">
        <v>782</v>
      </c>
      <c r="D93" s="53">
        <f>IFERROR(VLOOKUP(B93,'Vta RdV'!$F$3:$G$999,2,0),0)</f>
        <v>15791.400000000001</v>
      </c>
      <c r="E93" s="53">
        <f>VLOOKUP(B93,Objetivos!$D$5:$E$175,2,0)</f>
        <v>20068.195073523813</v>
      </c>
      <c r="F93" s="61">
        <f t="shared" si="2"/>
        <v>0.78688690946769624</v>
      </c>
      <c r="G93" s="119">
        <f>IF(D93="",0,RANK($F93,F93:F94,0))</f>
        <v>1</v>
      </c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</row>
    <row r="94" spans="1:18" ht="18" thickBot="1" x14ac:dyDescent="0.35">
      <c r="A94" s="88">
        <v>59</v>
      </c>
      <c r="B94" s="88">
        <v>4118</v>
      </c>
      <c r="C94" s="69" t="s">
        <v>427</v>
      </c>
      <c r="D94" s="55">
        <f>IFERROR(VLOOKUP(B94,'Vta RdV'!$F$3:$G$999,2,0),0)</f>
        <v>16359.210000000001</v>
      </c>
      <c r="E94" s="55">
        <f>VLOOKUP(B94,Objetivos!$D$5:$E$175,2,0)</f>
        <v>22640.173077654137</v>
      </c>
      <c r="F94" s="56">
        <f t="shared" si="2"/>
        <v>0.72257442307923647</v>
      </c>
      <c r="G94" s="121">
        <f>IF(D94="",0,RANK($F94,F93:F94,0))</f>
        <v>2</v>
      </c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</row>
    <row r="95" spans="1:18" ht="17.25" x14ac:dyDescent="0.3">
      <c r="A95" s="89">
        <v>59</v>
      </c>
      <c r="B95" s="89">
        <v>1691</v>
      </c>
      <c r="C95" s="70" t="s">
        <v>426</v>
      </c>
      <c r="D95" s="57">
        <f>IFERROR(VLOOKUP(B95,'Vta RdV'!$F$3:$G$999,2,0),0)</f>
        <v>11747.58</v>
      </c>
      <c r="E95" s="57">
        <f>VLOOKUP(B95,Objetivos!$D$5:$E$175,2,0)</f>
        <v>22241.212313523807</v>
      </c>
      <c r="F95" s="58">
        <f t="shared" si="2"/>
        <v>0.52818973329330898</v>
      </c>
      <c r="G95" s="122">
        <f>IF(D95="",0,RANK($F95,F95:F96,0))</f>
        <v>2</v>
      </c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</row>
    <row r="96" spans="1:18" ht="18" thickBot="1" x14ac:dyDescent="0.35">
      <c r="A96" s="90">
        <v>59</v>
      </c>
      <c r="B96" s="90">
        <v>7760</v>
      </c>
      <c r="C96" s="71" t="s">
        <v>430</v>
      </c>
      <c r="D96" s="59">
        <f>IFERROR(VLOOKUP(B96,'Vta RdV'!$F$3:$G$999,2,0),0)</f>
        <v>18109.640000000007</v>
      </c>
      <c r="E96" s="59">
        <f>VLOOKUP(B96,Objetivos!$D$5:$E$175,2,0)</f>
        <v>20467.652279999995</v>
      </c>
      <c r="F96" s="60">
        <f t="shared" si="2"/>
        <v>0.884793221628837</v>
      </c>
      <c r="G96" s="123">
        <f>IF(D96="",0,RANK($F96,F95:F96,0))</f>
        <v>1</v>
      </c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</row>
    <row r="97" spans="1:18" ht="17.25" x14ac:dyDescent="0.3">
      <c r="A97" s="87">
        <v>60</v>
      </c>
      <c r="B97" s="87">
        <v>3179</v>
      </c>
      <c r="C97" s="68" t="s">
        <v>432</v>
      </c>
      <c r="D97" s="53">
        <f>IFERROR(VLOOKUP(B97,'Vta RdV'!$F$3:$G$999,2,0),0)</f>
        <v>6314.81</v>
      </c>
      <c r="E97" s="53">
        <f>VLOOKUP(B97,Objetivos!$D$5:$E$175,2,0)</f>
        <v>8625.018049523811</v>
      </c>
      <c r="F97" s="61">
        <f t="shared" si="2"/>
        <v>0.73215035188809163</v>
      </c>
      <c r="G97" s="119">
        <f>IF(D97="",0,RANK($F97,F97:F98,0))</f>
        <v>1</v>
      </c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</row>
    <row r="98" spans="1:18" ht="18" thickBot="1" x14ac:dyDescent="0.35">
      <c r="A98" s="88">
        <v>60</v>
      </c>
      <c r="B98" s="88">
        <v>1921</v>
      </c>
      <c r="C98" s="69" t="s">
        <v>431</v>
      </c>
      <c r="D98" s="55">
        <f>IFERROR(VLOOKUP(B98,'Vta RdV'!$F$3:$G$999,2,0),0)</f>
        <v>6416.96</v>
      </c>
      <c r="E98" s="55">
        <f>VLOOKUP(B98,Objetivos!$D$5:$E$175,2,0)</f>
        <v>10192.437550095237</v>
      </c>
      <c r="F98" s="56">
        <f t="shared" si="2"/>
        <v>0.62958050696519008</v>
      </c>
      <c r="G98" s="121">
        <f>IF(D98="",0,RANK($F98,F97:F98,0))</f>
        <v>2</v>
      </c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</row>
    <row r="99" spans="1:18" ht="17.25" x14ac:dyDescent="0.3">
      <c r="A99" s="89">
        <v>60</v>
      </c>
      <c r="B99" s="89">
        <v>2518</v>
      </c>
      <c r="C99" s="70" t="s">
        <v>433</v>
      </c>
      <c r="D99" s="57">
        <f>IFERROR(VLOOKUP(B99,'Vta RdV'!$F$3:$G$999,2,0),0)</f>
        <v>25850.259999999995</v>
      </c>
      <c r="E99" s="57">
        <f>VLOOKUP(B99,Objetivos!$D$5:$E$175,2,0)</f>
        <v>42913.904647619049</v>
      </c>
      <c r="F99" s="58">
        <f t="shared" si="2"/>
        <v>0.6023749228196652</v>
      </c>
      <c r="G99" s="122">
        <f>IF(D99="",0,RANK($F99,F99:F100,0))</f>
        <v>2</v>
      </c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</row>
    <row r="100" spans="1:18" ht="18" thickBot="1" x14ac:dyDescent="0.35">
      <c r="A100" s="90">
        <v>60</v>
      </c>
      <c r="B100" s="90">
        <v>10093</v>
      </c>
      <c r="C100" s="71" t="s">
        <v>435</v>
      </c>
      <c r="D100" s="59">
        <f>IFERROR(VLOOKUP(B100,'Vta RdV'!$F$3:$G$999,2,0),0)</f>
        <v>21891.89</v>
      </c>
      <c r="E100" s="59">
        <f>VLOOKUP(B100,Objetivos!$D$5:$E$175,2,0)</f>
        <v>30772.249738666669</v>
      </c>
      <c r="F100" s="60">
        <f t="shared" si="2"/>
        <v>0.71141662328613853</v>
      </c>
      <c r="G100" s="123">
        <f>IF(D100="",0,RANK($F100,F99:F100,0))</f>
        <v>1</v>
      </c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</row>
    <row r="101" spans="1:18" ht="17.25" x14ac:dyDescent="0.3">
      <c r="A101" s="87">
        <v>60</v>
      </c>
      <c r="B101" s="87">
        <v>3329</v>
      </c>
      <c r="C101" s="68" t="s">
        <v>436</v>
      </c>
      <c r="D101" s="53">
        <f>IFERROR(VLOOKUP(B101,'Vta RdV'!$F$3:$G$999,2,0),0)</f>
        <v>25601.959999999988</v>
      </c>
      <c r="E101" s="53">
        <f>VLOOKUP(B101,Objetivos!$D$5:$E$175,2,0)</f>
        <v>43034.498468571437</v>
      </c>
      <c r="F101" s="61">
        <f t="shared" si="2"/>
        <v>0.59491712256615181</v>
      </c>
      <c r="G101" s="119">
        <f>IF(D101="",0,RANK($F101,F101:F102,0))</f>
        <v>2</v>
      </c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</row>
    <row r="102" spans="1:18" ht="18" thickBot="1" x14ac:dyDescent="0.35">
      <c r="A102" s="88">
        <v>60</v>
      </c>
      <c r="B102" s="88">
        <v>52195</v>
      </c>
      <c r="C102" s="69" t="s">
        <v>785</v>
      </c>
      <c r="D102" s="55">
        <f>IFERROR(VLOOKUP(B102,'Vta RdV'!$F$3:$G$999,2,0),0)</f>
        <v>7516.65</v>
      </c>
      <c r="E102" s="55">
        <f>VLOOKUP(B102,Objetivos!$D$5:$E$175,2,0)</f>
        <v>8958.6326628571442</v>
      </c>
      <c r="F102" s="56">
        <f t="shared" si="2"/>
        <v>0.83903987169429739</v>
      </c>
      <c r="G102" s="121">
        <f>IF(D102="",0,RANK($F102,F101:F102,0))</f>
        <v>1</v>
      </c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</row>
    <row r="103" spans="1:18" ht="17.25" x14ac:dyDescent="0.3">
      <c r="A103" s="89">
        <v>60</v>
      </c>
      <c r="B103" s="89">
        <v>392</v>
      </c>
      <c r="C103" s="70" t="s">
        <v>438</v>
      </c>
      <c r="D103" s="62">
        <f>IFERROR(VLOOKUP(B103,'Vta RdV'!$F$3:$G$999,2,0),0)</f>
        <v>14668.529999999999</v>
      </c>
      <c r="E103" s="62">
        <f>VLOOKUP(B103,Objetivos!$D$5:$E$175,2,0)</f>
        <v>29300.005234285713</v>
      </c>
      <c r="F103" s="63">
        <f t="shared" ref="F103" si="3">+D103/E103</f>
        <v>0.50063233377294636</v>
      </c>
      <c r="G103" s="124">
        <f>IF(D103="",0,RANK($F103,F103:F104,0))</f>
        <v>2</v>
      </c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</row>
    <row r="104" spans="1:18" ht="18" thickBot="1" x14ac:dyDescent="0.35">
      <c r="A104" s="90">
        <v>60</v>
      </c>
      <c r="B104" s="90">
        <v>52757</v>
      </c>
      <c r="C104" s="71" t="s">
        <v>747</v>
      </c>
      <c r="D104" s="64">
        <f>IFERROR(VLOOKUP(B104,'Vta RdV'!$F$3:$G$999,2,0),0)</f>
        <v>18705</v>
      </c>
      <c r="E104" s="64">
        <f>VLOOKUP(B104,Objetivos!$D$5:$E$175,2,0)</f>
        <v>26989.566613333332</v>
      </c>
      <c r="F104" s="65">
        <f t="shared" ref="F104:F106" si="4">+D104/E104</f>
        <v>0.69304558565084151</v>
      </c>
      <c r="G104" s="125">
        <f>IF(D104="",0,RANK($F104,F103:F104,0))</f>
        <v>1</v>
      </c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</row>
    <row r="105" spans="1:18" ht="17.25" x14ac:dyDescent="0.3">
      <c r="A105" s="87">
        <v>60</v>
      </c>
      <c r="B105" s="87">
        <v>941</v>
      </c>
      <c r="C105" s="68" t="s">
        <v>437</v>
      </c>
      <c r="D105" s="53">
        <f>IFERROR(VLOOKUP(B105,'Vta RdV'!$F$3:$G$999,2,0),0)</f>
        <v>11131.259999999998</v>
      </c>
      <c r="E105" s="53">
        <f>VLOOKUP(B105,Objetivos!$D$5:$E$175,2,0)</f>
        <v>16739.458860471183</v>
      </c>
      <c r="F105" s="61">
        <f t="shared" si="4"/>
        <v>0.6649713167422352</v>
      </c>
      <c r="G105" s="119">
        <f>IF(D105="",0,RANK($F105,F105:F106,0))</f>
        <v>1</v>
      </c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</row>
    <row r="106" spans="1:18" ht="18" thickBot="1" x14ac:dyDescent="0.35">
      <c r="A106" s="88">
        <v>60</v>
      </c>
      <c r="B106" s="88">
        <v>6818</v>
      </c>
      <c r="C106" s="69" t="s">
        <v>748</v>
      </c>
      <c r="D106" s="55">
        <f>IFERROR(VLOOKUP(B106,'Vta RdV'!$F$3:$G$999,2,0),0)</f>
        <v>10156.650000000001</v>
      </c>
      <c r="E106" s="55">
        <f>VLOOKUP(B106,Objetivos!$D$5:$E$175,2,0)</f>
        <v>24096.578681904764</v>
      </c>
      <c r="F106" s="56">
        <f t="shared" si="4"/>
        <v>0.42149759657071567</v>
      </c>
      <c r="G106" s="121">
        <f>IF(D106="",0,RANK($F106,F105:F106,0))</f>
        <v>2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</row>
    <row r="107" spans="1:18" ht="17.25" x14ac:dyDescent="0.3">
      <c r="A107" s="89">
        <v>60</v>
      </c>
      <c r="B107" s="89">
        <v>9121</v>
      </c>
      <c r="C107" s="70" t="s">
        <v>749</v>
      </c>
      <c r="D107" s="62">
        <f>IFERROR(VLOOKUP(B107,'Vta RdV'!$F$3:$G$999,2,0),0)</f>
        <v>9862.75</v>
      </c>
      <c r="E107" s="62">
        <f>VLOOKUP(B107,Objetivos!$D$5:$E$175,2,0)</f>
        <v>14549.819030095239</v>
      </c>
      <c r="F107" s="63">
        <f t="shared" si="2"/>
        <v>0.67786066476838103</v>
      </c>
      <c r="G107" s="124">
        <f>IF(D107="",0,RANK($F107,F107:F108,0))</f>
        <v>1</v>
      </c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</row>
    <row r="108" spans="1:18" ht="18" thickBot="1" x14ac:dyDescent="0.35">
      <c r="A108" s="90">
        <v>60</v>
      </c>
      <c r="B108" s="90">
        <v>52330</v>
      </c>
      <c r="C108" s="71" t="s">
        <v>807</v>
      </c>
      <c r="D108" s="64">
        <f>IFERROR(VLOOKUP(B108,'Vta RdV'!$F$3:$G$999,2,0),0)</f>
        <v>11189.94</v>
      </c>
      <c r="E108" s="64">
        <f>VLOOKUP(B108,Objetivos!$D$5:$E$175,2,0)</f>
        <v>21336.19744</v>
      </c>
      <c r="F108" s="65">
        <f t="shared" si="2"/>
        <v>0.52445802638766736</v>
      </c>
      <c r="G108" s="125">
        <f>IF(D108="",0,RANK($F108,F107:F108,0))</f>
        <v>2</v>
      </c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</row>
    <row r="109" spans="1:18" ht="17.25" x14ac:dyDescent="0.3">
      <c r="A109" s="87">
        <v>60</v>
      </c>
      <c r="B109" s="87">
        <v>6861</v>
      </c>
      <c r="C109" s="68" t="s">
        <v>750</v>
      </c>
      <c r="D109" s="53">
        <f>IFERROR(VLOOKUP(B109,'Vta RdV'!$F$3:$G$999,2,0),0)</f>
        <v>16435.580000000002</v>
      </c>
      <c r="E109" s="53">
        <f>VLOOKUP(B109,Objetivos!$D$5:$E$175,2,0)</f>
        <v>17830.781741714287</v>
      </c>
      <c r="F109" s="61">
        <f t="shared" ref="F109:F110" si="5">+D109/E109</f>
        <v>0.92175319276943002</v>
      </c>
      <c r="G109" s="119">
        <f>IF(D109="",0,RANK($F109,F109:F110,0))</f>
        <v>1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</row>
    <row r="110" spans="1:18" ht="18" thickBot="1" x14ac:dyDescent="0.35">
      <c r="A110" s="88">
        <v>60</v>
      </c>
      <c r="B110" s="88">
        <v>1906</v>
      </c>
      <c r="C110" s="69" t="s">
        <v>434</v>
      </c>
      <c r="D110" s="55">
        <f>IFERROR(VLOOKUP(B110,'Vta RdV'!$F$3:$G$999,2,0),0)</f>
        <v>16649.260000000006</v>
      </c>
      <c r="E110" s="55">
        <f>VLOOKUP(B110,Objetivos!$D$5:$E$175,2,0)</f>
        <v>27603.072624761906</v>
      </c>
      <c r="F110" s="56">
        <f t="shared" si="5"/>
        <v>0.60316690921808624</v>
      </c>
      <c r="G110" s="121">
        <f>IF(D110="",0,RANK($F110,F109:F110,0))</f>
        <v>2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</row>
    <row r="111" spans="1:18" ht="17.25" x14ac:dyDescent="0.3">
      <c r="A111" s="89">
        <v>61</v>
      </c>
      <c r="B111" s="89">
        <v>151</v>
      </c>
      <c r="C111" s="70" t="s">
        <v>443</v>
      </c>
      <c r="D111" s="62">
        <f>IFERROR(VLOOKUP(B111,'Vta RdV'!$F$3:$G$999,2,0),0)</f>
        <v>7738.07</v>
      </c>
      <c r="E111" s="62">
        <f>VLOOKUP(B111,Objetivos!$D$5:$E$175,2,0)</f>
        <v>7687.2783085714291</v>
      </c>
      <c r="F111" s="63">
        <f t="shared" si="2"/>
        <v>1.006607239830505</v>
      </c>
      <c r="G111" s="124">
        <f>IF(D111="",0,RANK($F111,F111:F112,0))</f>
        <v>1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</row>
    <row r="112" spans="1:18" ht="18" thickBot="1" x14ac:dyDescent="0.35">
      <c r="A112" s="90">
        <v>61</v>
      </c>
      <c r="B112" s="90">
        <v>42204</v>
      </c>
      <c r="C112" s="71" t="s">
        <v>757</v>
      </c>
      <c r="D112" s="64">
        <f>IFERROR(VLOOKUP(B112,'Vta RdV'!$F$3:$G$999,2,0),0)</f>
        <v>9288.340000000002</v>
      </c>
      <c r="E112" s="64">
        <f>VLOOKUP(B112,Objetivos!$D$5:$E$175,2,0)</f>
        <v>10202.19014095238</v>
      </c>
      <c r="F112" s="65">
        <f t="shared" si="2"/>
        <v>0.91042608221110166</v>
      </c>
      <c r="G112" s="125">
        <f>IF(D112="",0,RANK($F112,F111:F112,0))</f>
        <v>2</v>
      </c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</row>
    <row r="113" spans="1:18" ht="17.25" x14ac:dyDescent="0.3">
      <c r="A113" s="87">
        <v>61</v>
      </c>
      <c r="B113" s="87">
        <v>1458</v>
      </c>
      <c r="C113" s="68" t="s">
        <v>439</v>
      </c>
      <c r="D113" s="53">
        <f>IFERROR(VLOOKUP(B113,'Vta RdV'!$F$3:$G$999,2,0),0)</f>
        <v>9799.239999999998</v>
      </c>
      <c r="E113" s="53">
        <f>VLOOKUP(B113,Objetivos!$D$5:$E$175,2,0)</f>
        <v>10735.284617142855</v>
      </c>
      <c r="F113" s="61">
        <f t="shared" ref="F113:F114" si="6">+D113/E113</f>
        <v>0.91280672562252185</v>
      </c>
      <c r="G113" s="119">
        <f>IF(D113="",0,RANK($F113,F113:F114,0))</f>
        <v>1</v>
      </c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</row>
    <row r="114" spans="1:18" ht="18" thickBot="1" x14ac:dyDescent="0.35">
      <c r="A114" s="88">
        <v>61</v>
      </c>
      <c r="B114" s="88">
        <v>5587</v>
      </c>
      <c r="C114" s="69" t="s">
        <v>442</v>
      </c>
      <c r="D114" s="55">
        <f>IFERROR(VLOOKUP(B114,'Vta RdV'!$F$3:$G$999,2,0),0)</f>
        <v>22778.54</v>
      </c>
      <c r="E114" s="55">
        <f>VLOOKUP(B114,Objetivos!$D$5:$E$175,2,0)</f>
        <v>38690.369154285712</v>
      </c>
      <c r="F114" s="56">
        <f t="shared" si="6"/>
        <v>0.58873927796258396</v>
      </c>
      <c r="G114" s="121">
        <f>IF(D114="",0,RANK($F114,F113:F114,0))</f>
        <v>2</v>
      </c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</row>
    <row r="115" spans="1:18" ht="17.25" x14ac:dyDescent="0.3">
      <c r="A115" s="89">
        <v>61</v>
      </c>
      <c r="B115" s="89">
        <v>659</v>
      </c>
      <c r="C115" s="70" t="s">
        <v>449</v>
      </c>
      <c r="D115" s="62">
        <f>IFERROR(VLOOKUP(B115,'Vta RdV'!$F$3:$G$999,2,0),0)</f>
        <v>13535.250000000004</v>
      </c>
      <c r="E115" s="62">
        <f>VLOOKUP(B115,Objetivos!$D$5:$E$175,2,0)</f>
        <v>23570.47345142857</v>
      </c>
      <c r="F115" s="63">
        <f t="shared" si="2"/>
        <v>0.57424599585969083</v>
      </c>
      <c r="G115" s="124">
        <f>IF(D115="",0,RANK($F115,F115:F116,0))</f>
        <v>2</v>
      </c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</row>
    <row r="116" spans="1:18" ht="18" thickBot="1" x14ac:dyDescent="0.35">
      <c r="A116" s="90">
        <v>61</v>
      </c>
      <c r="B116" s="90">
        <v>9769</v>
      </c>
      <c r="C116" s="71" t="s">
        <v>450</v>
      </c>
      <c r="D116" s="64">
        <f>IFERROR(VLOOKUP(B116,'Vta RdV'!$F$3:$G$999,2,0),0)</f>
        <v>54935.840000000004</v>
      </c>
      <c r="E116" s="64">
        <f>VLOOKUP(B116,Objetivos!$D$5:$E$175,2,0)</f>
        <v>26305.13808625564</v>
      </c>
      <c r="F116" s="65">
        <f t="shared" si="2"/>
        <v>2.0884072085028826</v>
      </c>
      <c r="G116" s="125">
        <f>IF(D116="",0,RANK($F116,F115:F116,0))</f>
        <v>1</v>
      </c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</row>
    <row r="117" spans="1:18" ht="17.25" x14ac:dyDescent="0.3">
      <c r="A117" s="87">
        <v>61</v>
      </c>
      <c r="B117" s="87">
        <v>1465</v>
      </c>
      <c r="C117" s="68" t="s">
        <v>441</v>
      </c>
      <c r="D117" s="53">
        <f>IFERROR(VLOOKUP(B117,'Vta RdV'!$F$3:$G$999,2,0),0)</f>
        <v>35904.970000000008</v>
      </c>
      <c r="E117" s="53">
        <f>VLOOKUP(B117,Objetivos!$D$5:$E$175,2,0)</f>
        <v>47215.883693714284</v>
      </c>
      <c r="F117" s="61">
        <f t="shared" ref="F117:F118" si="7">+D117/E117</f>
        <v>0.7604426136109772</v>
      </c>
      <c r="G117" s="119">
        <f>IF(D117="",0,RANK($F117,F117:F118,0))</f>
        <v>2</v>
      </c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</row>
    <row r="118" spans="1:18" ht="18" thickBot="1" x14ac:dyDescent="0.35">
      <c r="A118" s="88">
        <v>61</v>
      </c>
      <c r="B118" s="88">
        <v>5523</v>
      </c>
      <c r="C118" s="69" t="s">
        <v>444</v>
      </c>
      <c r="D118" s="55">
        <f>IFERROR(VLOOKUP(B118,'Vta RdV'!$F$3:$G$999,2,0),0)</f>
        <v>14293.929999999998</v>
      </c>
      <c r="E118" s="55">
        <f>VLOOKUP(B118,Objetivos!$D$5:$E$175,2,0)</f>
        <v>12761.153958095239</v>
      </c>
      <c r="F118" s="56">
        <f t="shared" si="7"/>
        <v>1.1201126517976392</v>
      </c>
      <c r="G118" s="121">
        <f>IF(D118="",0,RANK($F118,F117:F118,0))</f>
        <v>1</v>
      </c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</row>
    <row r="119" spans="1:18" ht="17.25" x14ac:dyDescent="0.3">
      <c r="A119" s="89">
        <v>61</v>
      </c>
      <c r="B119" s="89">
        <v>1650</v>
      </c>
      <c r="C119" s="70" t="s">
        <v>440</v>
      </c>
      <c r="D119" s="62">
        <f>IFERROR(VLOOKUP(B119,'Vta RdV'!$F$3:$G$999,2,0),0)</f>
        <v>9198.2000000000007</v>
      </c>
      <c r="E119" s="62">
        <f>VLOOKUP(B119,Objetivos!$D$5:$E$175,2,0)</f>
        <v>11607.661074285714</v>
      </c>
      <c r="F119" s="63">
        <f t="shared" si="2"/>
        <v>0.79242492877196791</v>
      </c>
      <c r="G119" s="124">
        <f>IF(D119="",0,RANK($F119,F119:F120,0))</f>
        <v>1</v>
      </c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</row>
    <row r="120" spans="1:18" ht="18" thickBot="1" x14ac:dyDescent="0.35">
      <c r="A120" s="90">
        <v>61</v>
      </c>
      <c r="B120" s="90">
        <v>7273</v>
      </c>
      <c r="C120" s="71" t="s">
        <v>758</v>
      </c>
      <c r="D120" s="64">
        <f>IFERROR(VLOOKUP(B120,'Vta RdV'!$F$3:$G$999,2,0),0)</f>
        <v>9400.2999999999993</v>
      </c>
      <c r="E120" s="64">
        <f>VLOOKUP(B120,Objetivos!$D$5:$E$175,2,0)</f>
        <v>15695.300678857142</v>
      </c>
      <c r="F120" s="65">
        <f t="shared" si="2"/>
        <v>0.5989244929001567</v>
      </c>
      <c r="G120" s="125">
        <f>IF(D120="",0,RANK($F120,F119:F120,0))</f>
        <v>2</v>
      </c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</row>
    <row r="121" spans="1:18" ht="17.25" x14ac:dyDescent="0.3">
      <c r="A121" s="87">
        <v>61</v>
      </c>
      <c r="B121" s="87">
        <v>656</v>
      </c>
      <c r="C121" s="68" t="s">
        <v>445</v>
      </c>
      <c r="D121" s="53">
        <f>IFERROR(VLOOKUP(B121,'Vta RdV'!$F$3:$G$999,2,0),0)</f>
        <v>17038.670000000002</v>
      </c>
      <c r="E121" s="53">
        <f>VLOOKUP(B121,Objetivos!$D$5:$E$175,2,0)</f>
        <v>23115.181444070178</v>
      </c>
      <c r="F121" s="61">
        <f t="shared" ref="F121:F122" si="8">+D121/E121</f>
        <v>0.73712032246975911</v>
      </c>
      <c r="G121" s="119">
        <f>IF(D121="",0,RANK($F121,F121:F122,0))</f>
        <v>2</v>
      </c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</row>
    <row r="122" spans="1:18" ht="18" thickBot="1" x14ac:dyDescent="0.35">
      <c r="A122" s="88">
        <v>61</v>
      </c>
      <c r="B122" s="88">
        <v>640</v>
      </c>
      <c r="C122" s="69" t="s">
        <v>446</v>
      </c>
      <c r="D122" s="55">
        <f>IFERROR(VLOOKUP(B122,'Vta RdV'!$F$3:$G$999,2,0),0)</f>
        <v>17581.509999999998</v>
      </c>
      <c r="E122" s="55">
        <f>VLOOKUP(B122,Objetivos!$D$5:$E$175,2,0)</f>
        <v>18263.457846095243</v>
      </c>
      <c r="F122" s="56">
        <f t="shared" si="8"/>
        <v>0.96266052946588931</v>
      </c>
      <c r="G122" s="121">
        <f>IF(D122="",0,RANK($F122,F121:F122,0))</f>
        <v>1</v>
      </c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</row>
    <row r="123" spans="1:18" ht="17.25" x14ac:dyDescent="0.3">
      <c r="A123" s="89">
        <v>61</v>
      </c>
      <c r="B123" s="89">
        <v>670</v>
      </c>
      <c r="C123" s="70" t="s">
        <v>448</v>
      </c>
      <c r="D123" s="62">
        <f>IFERROR(VLOOKUP(B123,'Vta RdV'!$F$3:$G$999,2,0),0)</f>
        <v>11207.989999999998</v>
      </c>
      <c r="E123" s="62">
        <f>VLOOKUP(B123,Objetivos!$D$5:$E$175,2,0)</f>
        <v>18591.092329904761</v>
      </c>
      <c r="F123" s="63">
        <f t="shared" si="2"/>
        <v>0.60286882562415922</v>
      </c>
      <c r="G123" s="124">
        <f>IF(D123="",0,RANK($F123,F123:F124,0))</f>
        <v>1</v>
      </c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</row>
    <row r="124" spans="1:18" ht="18" thickBot="1" x14ac:dyDescent="0.35">
      <c r="A124" s="90">
        <v>61</v>
      </c>
      <c r="B124" s="90">
        <v>666</v>
      </c>
      <c r="C124" s="71" t="s">
        <v>447</v>
      </c>
      <c r="D124" s="64">
        <f>IFERROR(VLOOKUP(B124,'Vta RdV'!$F$3:$G$999,2,0),0)</f>
        <v>16581.939999999999</v>
      </c>
      <c r="E124" s="64">
        <f>VLOOKUP(B124,Objetivos!$D$5:$E$175,2,0)</f>
        <v>28892.019824761916</v>
      </c>
      <c r="F124" s="65">
        <f t="shared" si="2"/>
        <v>0.57392802928192788</v>
      </c>
      <c r="G124" s="125">
        <f>IF(D124="",0,RANK($F124,F123:F124,0))</f>
        <v>2</v>
      </c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</row>
    <row r="125" spans="1:18" ht="17.25" x14ac:dyDescent="0.3">
      <c r="A125" s="87">
        <v>62</v>
      </c>
      <c r="B125" s="87">
        <v>5355</v>
      </c>
      <c r="C125" s="68" t="s">
        <v>458</v>
      </c>
      <c r="D125" s="53">
        <f>IFERROR(VLOOKUP(B125,'Vta RdV'!$F$3:$G$999,2,0),0)</f>
        <v>24492.690000000002</v>
      </c>
      <c r="E125" s="53">
        <f>VLOOKUP(B125,Objetivos!$D$5:$E$175,2,0)</f>
        <v>33430.556256761898</v>
      </c>
      <c r="F125" s="61">
        <f t="shared" ref="F125:F126" si="9">+D125/E125</f>
        <v>0.7326438068180795</v>
      </c>
      <c r="G125" s="119">
        <f>IF(D125="",0,RANK($F125,F125:F126,0))</f>
        <v>1</v>
      </c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</row>
    <row r="126" spans="1:18" ht="18" thickBot="1" x14ac:dyDescent="0.35">
      <c r="A126" s="88">
        <v>62</v>
      </c>
      <c r="B126" s="88">
        <v>616</v>
      </c>
      <c r="C126" s="69" t="s">
        <v>461</v>
      </c>
      <c r="D126" s="55">
        <f>IFERROR(VLOOKUP(B126,'Vta RdV'!$F$3:$G$999,2,0),0)</f>
        <v>11600.969999999998</v>
      </c>
      <c r="E126" s="55">
        <f>VLOOKUP(B126,Objetivos!$D$5:$E$175,2,0)</f>
        <v>17728.198673142855</v>
      </c>
      <c r="F126" s="56">
        <f t="shared" si="9"/>
        <v>0.65437951220474322</v>
      </c>
      <c r="G126" s="121">
        <f>IF(D126="",0,RANK($F126,F125:F126,0))</f>
        <v>2</v>
      </c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</row>
    <row r="127" spans="1:18" ht="17.25" x14ac:dyDescent="0.3">
      <c r="A127" s="89">
        <v>62</v>
      </c>
      <c r="B127" s="89">
        <v>1581</v>
      </c>
      <c r="C127" s="70" t="s">
        <v>455</v>
      </c>
      <c r="D127" s="62">
        <f>IFERROR(VLOOKUP(B127,'Vta RdV'!$F$3:$G$999,2,0),0)</f>
        <v>8371.34</v>
      </c>
      <c r="E127" s="62">
        <f>VLOOKUP(B127,Objetivos!$D$5:$E$175,2,0)</f>
        <v>11741.828447619047</v>
      </c>
      <c r="F127" s="63">
        <f t="shared" ref="F127:F146" si="10">+D127/E127</f>
        <v>0.71295029026739876</v>
      </c>
      <c r="G127" s="124">
        <f>IF(D127="",0,RANK($F127,F127:F128,0))</f>
        <v>2</v>
      </c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</row>
    <row r="128" spans="1:18" ht="18" thickBot="1" x14ac:dyDescent="0.35">
      <c r="A128" s="90">
        <v>62</v>
      </c>
      <c r="B128" s="90">
        <v>2441</v>
      </c>
      <c r="C128" s="71" t="s">
        <v>456</v>
      </c>
      <c r="D128" s="64">
        <f>IFERROR(VLOOKUP(B128,'Vta RdV'!$F$3:$G$999,2,0),0)</f>
        <v>11972.02</v>
      </c>
      <c r="E128" s="64">
        <f>VLOOKUP(B128,Objetivos!$D$5:$E$175,2,0)</f>
        <v>15872.915179548874</v>
      </c>
      <c r="F128" s="65">
        <f t="shared" si="10"/>
        <v>0.75424204467652545</v>
      </c>
      <c r="G128" s="125">
        <f>IF(D128="",0,RANK($F128,F127:F128,0))</f>
        <v>1</v>
      </c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</row>
    <row r="129" spans="1:18" ht="17.25" x14ac:dyDescent="0.3">
      <c r="A129" s="87">
        <v>62</v>
      </c>
      <c r="B129" s="87">
        <v>583</v>
      </c>
      <c r="C129" s="68" t="s">
        <v>460</v>
      </c>
      <c r="D129" s="53">
        <f>IFERROR(VLOOKUP(B129,'Vta RdV'!$F$3:$G$999,2,0),0)</f>
        <v>21302.750000000004</v>
      </c>
      <c r="E129" s="53">
        <f>VLOOKUP(B129,Objetivos!$D$5:$E$175,2,0)</f>
        <v>28408.350359619049</v>
      </c>
      <c r="F129" s="61">
        <f t="shared" si="10"/>
        <v>0.74987634728275965</v>
      </c>
      <c r="G129" s="119">
        <f>IF(D129="",0,RANK($F129,F129:F130,0))</f>
        <v>1</v>
      </c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</row>
    <row r="130" spans="1:18" ht="18" thickBot="1" x14ac:dyDescent="0.35">
      <c r="A130" s="88">
        <v>62</v>
      </c>
      <c r="B130" s="88">
        <v>42341</v>
      </c>
      <c r="C130" s="69" t="s">
        <v>452</v>
      </c>
      <c r="D130" s="55">
        <f>IFERROR(VLOOKUP(B130,'Vta RdV'!$F$3:$G$999,2,0),0)</f>
        <v>10502.4</v>
      </c>
      <c r="E130" s="55">
        <f>VLOOKUP(B130,Objetivos!$D$5:$E$175,2,0)</f>
        <v>15587.863015238097</v>
      </c>
      <c r="F130" s="56">
        <f t="shared" si="10"/>
        <v>0.67375495856829482</v>
      </c>
      <c r="G130" s="121">
        <f>IF(D130="",0,RANK($F130,F129:F130,0))</f>
        <v>2</v>
      </c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</row>
    <row r="131" spans="1:18" ht="17.25" x14ac:dyDescent="0.3">
      <c r="A131" s="89">
        <v>62</v>
      </c>
      <c r="B131" s="89">
        <v>136</v>
      </c>
      <c r="C131" s="70" t="s">
        <v>453</v>
      </c>
      <c r="D131" s="62">
        <f>IFERROR(VLOOKUP(B131,'Vta RdV'!$F$3:$G$999,2,0),0)</f>
        <v>9092.5299999999988</v>
      </c>
      <c r="E131" s="62">
        <f>VLOOKUP(B131,Objetivos!$D$5:$E$175,2,0)</f>
        <v>23458.562392380954</v>
      </c>
      <c r="F131" s="63">
        <f t="shared" si="10"/>
        <v>0.38759962558290179</v>
      </c>
      <c r="G131" s="124">
        <f>IF(D131="",0,RANK($F131,F131:F132,0))</f>
        <v>2</v>
      </c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</row>
    <row r="132" spans="1:18" ht="18" thickBot="1" x14ac:dyDescent="0.35">
      <c r="A132" s="90">
        <v>62</v>
      </c>
      <c r="B132" s="90">
        <v>4220</v>
      </c>
      <c r="C132" s="71" t="s">
        <v>454</v>
      </c>
      <c r="D132" s="64">
        <f>IFERROR(VLOOKUP(B132,'Vta RdV'!$F$3:$G$999,2,0),0)</f>
        <v>9989.1799999999967</v>
      </c>
      <c r="E132" s="64">
        <f>VLOOKUP(B132,Objetivos!$D$5:$E$175,2,0)</f>
        <v>17797.074870776942</v>
      </c>
      <c r="F132" s="65">
        <f t="shared" si="10"/>
        <v>0.56128212487336204</v>
      </c>
      <c r="G132" s="125">
        <f>IF(D132="",0,RANK($F132,F131:F132,0))</f>
        <v>1</v>
      </c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</row>
    <row r="133" spans="1:18" ht="17.25" x14ac:dyDescent="0.3">
      <c r="A133" s="87">
        <v>62</v>
      </c>
      <c r="B133" s="87">
        <v>25088</v>
      </c>
      <c r="C133" s="68" t="s">
        <v>457</v>
      </c>
      <c r="D133" s="53">
        <f>IFERROR(VLOOKUP(B133,'Vta RdV'!$F$3:$G$999,2,0),0)</f>
        <v>6136.2299999999977</v>
      </c>
      <c r="E133" s="53">
        <f>VLOOKUP(B133,Objetivos!$D$5:$E$175,2,0)</f>
        <v>13934.428814095239</v>
      </c>
      <c r="F133" s="61">
        <f t="shared" si="10"/>
        <v>0.44036465949669584</v>
      </c>
      <c r="G133" s="119">
        <f>IF(D133="",0,RANK($F133,F133:F134,0))</f>
        <v>2</v>
      </c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</row>
    <row r="134" spans="1:18" ht="18" thickBot="1" x14ac:dyDescent="0.35">
      <c r="A134" s="88">
        <v>62</v>
      </c>
      <c r="B134" s="88">
        <v>1592</v>
      </c>
      <c r="C134" s="69" t="s">
        <v>756</v>
      </c>
      <c r="D134" s="55">
        <f>IFERROR(VLOOKUP(B134,'Vta RdV'!$F$3:$G$999,2,0),0)</f>
        <v>9064.68</v>
      </c>
      <c r="E134" s="55">
        <f>VLOOKUP(B134,Objetivos!$D$5:$E$175,2,0)</f>
        <v>10812.796709734335</v>
      </c>
      <c r="F134" s="56">
        <f t="shared" si="10"/>
        <v>0.83832890262696103</v>
      </c>
      <c r="G134" s="121">
        <f>IF(D134="",0,RANK($F134,F133:F134,0))</f>
        <v>1</v>
      </c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</row>
    <row r="135" spans="1:18" ht="17.25" x14ac:dyDescent="0.3">
      <c r="A135" s="89">
        <v>62</v>
      </c>
      <c r="B135" s="89">
        <v>6310</v>
      </c>
      <c r="C135" s="70" t="s">
        <v>462</v>
      </c>
      <c r="D135" s="62">
        <f>IFERROR(VLOOKUP(B135,'Vta RdV'!$F$3:$G$999,2,0),0)</f>
        <v>9052.41</v>
      </c>
      <c r="E135" s="62">
        <f>VLOOKUP(B135,Objetivos!$D$5:$E$175,2,0)</f>
        <v>16566.03044266667</v>
      </c>
      <c r="F135" s="63">
        <f t="shared" si="10"/>
        <v>0.5464441243983863</v>
      </c>
      <c r="G135" s="124">
        <f>IF(D135="",0,RANK($F135,F135:F136,0))</f>
        <v>2</v>
      </c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</row>
    <row r="136" spans="1:18" ht="18" thickBot="1" x14ac:dyDescent="0.35">
      <c r="A136" s="90">
        <v>62</v>
      </c>
      <c r="B136" s="90">
        <v>6965</v>
      </c>
      <c r="C136" s="71" t="s">
        <v>463</v>
      </c>
      <c r="D136" s="64">
        <f>IFERROR(VLOOKUP(B136,'Vta RdV'!$F$3:$G$999,2,0),0)</f>
        <v>18429.550000000007</v>
      </c>
      <c r="E136" s="64">
        <f>VLOOKUP(B136,Objetivos!$D$5:$E$175,2,0)</f>
        <v>23185.388024380954</v>
      </c>
      <c r="F136" s="65">
        <f t="shared" si="10"/>
        <v>0.79487779029706673</v>
      </c>
      <c r="G136" s="125">
        <f>IF(D136="",0,RANK($F136,F135:F136,0))</f>
        <v>1</v>
      </c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</row>
    <row r="137" spans="1:18" ht="17.25" x14ac:dyDescent="0.3">
      <c r="A137" s="87">
        <v>62</v>
      </c>
      <c r="B137" s="87">
        <v>630</v>
      </c>
      <c r="C137" s="68" t="s">
        <v>459</v>
      </c>
      <c r="D137" s="53">
        <f>IFERROR(VLOOKUP(B137,'Vta RdV'!$F$3:$G$999,2,0),0)</f>
        <v>24068.800000000003</v>
      </c>
      <c r="E137" s="53">
        <f>VLOOKUP(B137,Objetivos!$D$5:$E$175,2,0)</f>
        <v>48917.694999238105</v>
      </c>
      <c r="F137" s="61">
        <f t="shared" si="10"/>
        <v>0.49202645382974147</v>
      </c>
      <c r="G137" s="119">
        <f>IF(D137="",0,RANK($F137,F137:F138,0))</f>
        <v>2</v>
      </c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</row>
    <row r="138" spans="1:18" ht="18" thickBot="1" x14ac:dyDescent="0.35">
      <c r="A138" s="88">
        <v>62</v>
      </c>
      <c r="B138" s="88">
        <v>11493</v>
      </c>
      <c r="C138" s="69" t="s">
        <v>451</v>
      </c>
      <c r="D138" s="55">
        <f>IFERROR(VLOOKUP(B138,'Vta RdV'!$F$3:$G$999,2,0),0)</f>
        <v>16629.149999999994</v>
      </c>
      <c r="E138" s="55">
        <f>VLOOKUP(B138,Objetivos!$D$5:$E$175,2,0)</f>
        <v>23813.583532431083</v>
      </c>
      <c r="F138" s="56">
        <f t="shared" si="10"/>
        <v>0.69830523311845105</v>
      </c>
      <c r="G138" s="121">
        <f>IF(D138="",0,RANK($F138,F137:F138,0))</f>
        <v>1</v>
      </c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</row>
    <row r="139" spans="1:18" ht="17.25" x14ac:dyDescent="0.3">
      <c r="A139" s="89">
        <v>63</v>
      </c>
      <c r="B139" s="89">
        <v>1180</v>
      </c>
      <c r="C139" s="70" t="s">
        <v>464</v>
      </c>
      <c r="D139" s="62">
        <f>IFERROR(VLOOKUP(B139,'Vta RdV'!$F$3:$G$999,2,0),0)</f>
        <v>10296.24</v>
      </c>
      <c r="E139" s="62">
        <f>VLOOKUP(B139,Objetivos!$D$5:$E$175,2,0)</f>
        <v>24547.82307809524</v>
      </c>
      <c r="F139" s="63">
        <f t="shared" si="10"/>
        <v>0.41943597064570848</v>
      </c>
      <c r="G139" s="124">
        <f>IF(D139="",0,RANK($F139,F139:F140,0))</f>
        <v>2</v>
      </c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</row>
    <row r="140" spans="1:18" ht="18" thickBot="1" x14ac:dyDescent="0.35">
      <c r="A140" s="90">
        <v>63</v>
      </c>
      <c r="B140" s="90">
        <v>52314</v>
      </c>
      <c r="C140" s="71" t="s">
        <v>745</v>
      </c>
      <c r="D140" s="64">
        <f>IFERROR(VLOOKUP(B140,'Vta RdV'!$F$3:$G$999,2,0),0)</f>
        <v>13278.12</v>
      </c>
      <c r="E140" s="64">
        <f>VLOOKUP(B140,Objetivos!$D$5:$E$175,2,0)</f>
        <v>30794.738451047619</v>
      </c>
      <c r="F140" s="65">
        <f t="shared" si="10"/>
        <v>0.43118145072436187</v>
      </c>
      <c r="G140" s="125">
        <f>IF(D140="",0,RANK($F140,F139:F140,0))</f>
        <v>1</v>
      </c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</row>
    <row r="141" spans="1:18" ht="17.25" x14ac:dyDescent="0.3">
      <c r="A141" s="87">
        <v>63</v>
      </c>
      <c r="B141" s="87">
        <v>7031</v>
      </c>
      <c r="C141" s="68" t="s">
        <v>808</v>
      </c>
      <c r="D141" s="53">
        <f>IFERROR(VLOOKUP(B141,'Vta RdV'!$F$3:$G$999,2,0),0)</f>
        <v>15170.09</v>
      </c>
      <c r="E141" s="53">
        <f>VLOOKUP(B141,Objetivos!$D$5:$E$175,2,0)</f>
        <v>24356.208845714285</v>
      </c>
      <c r="F141" s="61">
        <f t="shared" si="10"/>
        <v>0.62284282813042668</v>
      </c>
      <c r="G141" s="119">
        <f>IF(D141="",0,RANK($F141,F141:F142,0))</f>
        <v>2</v>
      </c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</row>
    <row r="142" spans="1:18" ht="18" thickBot="1" x14ac:dyDescent="0.35">
      <c r="A142" s="88">
        <v>63</v>
      </c>
      <c r="B142" s="88">
        <v>52164</v>
      </c>
      <c r="C142" s="69" t="s">
        <v>465</v>
      </c>
      <c r="D142" s="55">
        <f>IFERROR(VLOOKUP(B142,'Vta RdV'!$F$3:$G$999,2,0),0)</f>
        <v>16680.440000000002</v>
      </c>
      <c r="E142" s="55">
        <f>VLOOKUP(B142,Objetivos!$D$5:$E$175,2,0)</f>
        <v>13960.641821333333</v>
      </c>
      <c r="F142" s="56">
        <f t="shared" si="10"/>
        <v>1.1948189928138211</v>
      </c>
      <c r="G142" s="121">
        <f>IF(D142="",0,RANK($F142,F141:F142,0))</f>
        <v>1</v>
      </c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</row>
    <row r="143" spans="1:18" ht="17.25" x14ac:dyDescent="0.3">
      <c r="A143" s="89">
        <v>63</v>
      </c>
      <c r="B143" s="89">
        <v>540</v>
      </c>
      <c r="C143" s="70" t="s">
        <v>466</v>
      </c>
      <c r="D143" s="62">
        <f>IFERROR(VLOOKUP(B143,'Vta RdV'!$F$3:$G$999,2,0),0)</f>
        <v>24632.730000000003</v>
      </c>
      <c r="E143" s="62">
        <f>VLOOKUP(B143,Objetivos!$D$5:$E$175,2,0)</f>
        <v>25766.88642285714</v>
      </c>
      <c r="F143" s="63">
        <f t="shared" si="10"/>
        <v>0.95598395536640945</v>
      </c>
      <c r="G143" s="124">
        <f>IF(D143="",0,RANK($F143,F143:F144,0))</f>
        <v>1</v>
      </c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</row>
    <row r="144" spans="1:18" ht="18" thickBot="1" x14ac:dyDescent="0.35">
      <c r="A144" s="90">
        <v>63</v>
      </c>
      <c r="B144" s="90">
        <v>6492</v>
      </c>
      <c r="C144" s="71" t="s">
        <v>746</v>
      </c>
      <c r="D144" s="64">
        <f>IFERROR(VLOOKUP(B144,'Vta RdV'!$F$3:$G$999,2,0),0)</f>
        <v>21987.62</v>
      </c>
      <c r="E144" s="64">
        <f>VLOOKUP(B144,Objetivos!$D$5:$E$175,2,0)</f>
        <v>29009.253564190476</v>
      </c>
      <c r="F144" s="65">
        <f t="shared" si="10"/>
        <v>0.75795193941639016</v>
      </c>
      <c r="G144" s="125">
        <f>IF(D144="",0,RANK($F144,F143:F144,0))</f>
        <v>2</v>
      </c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</row>
    <row r="145" spans="1:18" ht="17.25" x14ac:dyDescent="0.3">
      <c r="A145" s="87">
        <v>63</v>
      </c>
      <c r="B145" s="87">
        <v>6496</v>
      </c>
      <c r="C145" s="68" t="s">
        <v>467</v>
      </c>
      <c r="D145" s="53">
        <f>IFERROR(VLOOKUP(B145,'Vta RdV'!$F$3:$G$999,2,0),0)</f>
        <v>19648.45</v>
      </c>
      <c r="E145" s="53">
        <f>VLOOKUP(B145,Objetivos!$D$5:$E$175,2,0)</f>
        <v>27871.475206857147</v>
      </c>
      <c r="F145" s="61">
        <f t="shared" si="10"/>
        <v>0.70496627301471082</v>
      </c>
      <c r="G145" s="119">
        <f>IF(D145="",0,RANK($F145,F145:F146,0))</f>
        <v>1</v>
      </c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</row>
    <row r="146" spans="1:18" ht="18" thickBot="1" x14ac:dyDescent="0.35">
      <c r="A146" s="88">
        <v>63</v>
      </c>
      <c r="B146" s="88">
        <v>9583</v>
      </c>
      <c r="C146" s="69" t="s">
        <v>468</v>
      </c>
      <c r="D146" s="55">
        <f>IFERROR(VLOOKUP(B146,'Vta RdV'!$F$3:$G$999,2,0),0)</f>
        <v>13783.520000000002</v>
      </c>
      <c r="E146" s="55">
        <f>VLOOKUP(B146,Objetivos!$D$5:$E$175,2,0)</f>
        <v>22882.397794666667</v>
      </c>
      <c r="F146" s="56">
        <f t="shared" si="10"/>
        <v>0.60236344650964013</v>
      </c>
      <c r="G146" s="121">
        <f>IF(D146="",0,RANK($F146,F145:F146,0))</f>
        <v>2</v>
      </c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</row>
    <row r="147" spans="1:18" x14ac:dyDescent="0.25">
      <c r="A147" s="85"/>
      <c r="B147" s="85"/>
      <c r="C147" s="84"/>
      <c r="D147" s="85"/>
      <c r="E147" s="85"/>
      <c r="F147" s="85"/>
      <c r="G147" s="85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</row>
    <row r="148" spans="1:18" x14ac:dyDescent="0.25">
      <c r="A148" s="85"/>
      <c r="B148" s="85"/>
      <c r="C148" s="84"/>
      <c r="D148" s="85"/>
      <c r="E148" s="85"/>
      <c r="F148" s="85"/>
      <c r="G148" s="85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</row>
    <row r="149" spans="1:18" x14ac:dyDescent="0.25">
      <c r="A149" s="85"/>
      <c r="B149" s="85"/>
      <c r="C149" s="84"/>
      <c r="D149" s="85"/>
      <c r="E149" s="85"/>
      <c r="F149" s="85"/>
      <c r="G149" s="85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</row>
    <row r="150" spans="1:18" x14ac:dyDescent="0.25">
      <c r="A150" s="85"/>
      <c r="B150" s="85"/>
      <c r="C150" s="84"/>
      <c r="D150" s="85"/>
      <c r="E150" s="85"/>
      <c r="F150" s="85"/>
      <c r="G150" s="85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</row>
    <row r="151" spans="1:18" x14ac:dyDescent="0.25">
      <c r="A151" s="85"/>
      <c r="B151" s="85"/>
      <c r="C151" s="84"/>
      <c r="D151" s="85"/>
      <c r="E151" s="85"/>
      <c r="F151" s="85"/>
      <c r="G151" s="85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</row>
    <row r="152" spans="1:18" x14ac:dyDescent="0.25">
      <c r="A152" s="85"/>
      <c r="B152" s="85"/>
      <c r="C152" s="84"/>
      <c r="D152" s="85"/>
      <c r="E152" s="85"/>
      <c r="F152" s="85"/>
      <c r="G152" s="85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</row>
    <row r="153" spans="1:18" x14ac:dyDescent="0.25">
      <c r="A153" s="85"/>
      <c r="B153" s="85"/>
      <c r="C153" s="84"/>
      <c r="D153" s="85"/>
      <c r="E153" s="85"/>
      <c r="F153" s="85"/>
      <c r="G153" s="85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</row>
    <row r="154" spans="1:18" x14ac:dyDescent="0.25">
      <c r="A154" s="85"/>
      <c r="B154" s="85"/>
      <c r="C154" s="84"/>
      <c r="D154" s="85"/>
      <c r="E154" s="85"/>
      <c r="F154" s="85"/>
      <c r="G154" s="85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</row>
    <row r="155" spans="1:18" x14ac:dyDescent="0.25">
      <c r="A155" s="85"/>
      <c r="B155" s="85"/>
      <c r="C155" s="84"/>
      <c r="D155" s="85"/>
      <c r="E155" s="85"/>
      <c r="F155" s="85"/>
      <c r="G155" s="85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</row>
    <row r="156" spans="1:18" x14ac:dyDescent="0.25">
      <c r="A156" s="85"/>
      <c r="B156" s="85"/>
      <c r="C156" s="84"/>
      <c r="D156" s="85"/>
      <c r="E156" s="85"/>
      <c r="F156" s="85"/>
      <c r="G156" s="85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</row>
    <row r="157" spans="1:18" x14ac:dyDescent="0.25">
      <c r="A157" s="85"/>
      <c r="B157" s="85"/>
      <c r="C157" s="84"/>
      <c r="D157" s="85"/>
      <c r="E157" s="85"/>
      <c r="F157" s="85"/>
      <c r="G157" s="85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</row>
    <row r="158" spans="1:18" x14ac:dyDescent="0.25">
      <c r="A158" s="85"/>
      <c r="B158" s="85"/>
      <c r="C158" s="84"/>
      <c r="D158" s="85"/>
      <c r="E158" s="85"/>
      <c r="F158" s="85"/>
      <c r="G158" s="85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</row>
    <row r="159" spans="1:18" x14ac:dyDescent="0.25">
      <c r="A159" s="85"/>
      <c r="B159" s="85"/>
      <c r="C159" s="84"/>
      <c r="D159" s="85"/>
      <c r="E159" s="85"/>
      <c r="F159" s="85"/>
      <c r="G159" s="85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</row>
    <row r="160" spans="1:18" x14ac:dyDescent="0.25">
      <c r="A160" s="85"/>
      <c r="B160" s="85"/>
      <c r="C160" s="84"/>
      <c r="D160" s="85"/>
      <c r="E160" s="85"/>
      <c r="F160" s="85"/>
      <c r="G160" s="85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</row>
    <row r="161" spans="1:18" x14ac:dyDescent="0.25">
      <c r="A161" s="85"/>
      <c r="B161" s="85"/>
      <c r="C161" s="84"/>
      <c r="D161" s="85"/>
      <c r="E161" s="85"/>
      <c r="F161" s="85"/>
      <c r="G161" s="85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</row>
    <row r="162" spans="1:18" x14ac:dyDescent="0.25">
      <c r="A162" s="85"/>
      <c r="B162" s="85"/>
      <c r="C162" s="84"/>
      <c r="D162" s="85"/>
      <c r="E162" s="85"/>
      <c r="F162" s="85"/>
      <c r="G162" s="85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1:18" x14ac:dyDescent="0.25">
      <c r="A163" s="85"/>
      <c r="B163" s="85"/>
      <c r="C163" s="84"/>
      <c r="D163" s="85"/>
      <c r="E163" s="85"/>
      <c r="F163" s="85"/>
      <c r="G163" s="85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</row>
    <row r="164" spans="1:18" x14ac:dyDescent="0.25">
      <c r="A164" s="85"/>
      <c r="B164" s="85"/>
      <c r="C164" s="84"/>
      <c r="D164" s="85"/>
      <c r="E164" s="85"/>
      <c r="F164" s="85"/>
      <c r="G164" s="85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</row>
    <row r="165" spans="1:18" x14ac:dyDescent="0.25">
      <c r="A165" s="85"/>
      <c r="B165" s="85"/>
      <c r="C165" s="84"/>
      <c r="D165" s="85"/>
      <c r="E165" s="85"/>
      <c r="F165" s="85"/>
      <c r="G165" s="85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</row>
    <row r="166" spans="1:18" x14ac:dyDescent="0.25">
      <c r="A166" s="85"/>
      <c r="B166" s="85"/>
      <c r="C166" s="84"/>
      <c r="D166" s="85"/>
      <c r="E166" s="85"/>
      <c r="F166" s="85"/>
      <c r="G166" s="85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</row>
    <row r="167" spans="1:18" x14ac:dyDescent="0.25">
      <c r="A167" s="85"/>
      <c r="B167" s="85"/>
      <c r="C167" s="84"/>
      <c r="D167" s="85"/>
      <c r="E167" s="85"/>
      <c r="F167" s="85"/>
      <c r="G167" s="85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</row>
    <row r="168" spans="1:18" x14ac:dyDescent="0.25">
      <c r="A168" s="85"/>
      <c r="B168" s="85"/>
      <c r="C168" s="84"/>
      <c r="D168" s="85"/>
      <c r="E168" s="85"/>
      <c r="F168" s="85"/>
      <c r="G168" s="85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</row>
    <row r="169" spans="1:18" x14ac:dyDescent="0.25">
      <c r="A169" s="85"/>
      <c r="B169" s="85"/>
      <c r="C169" s="84"/>
      <c r="D169" s="85"/>
      <c r="E169" s="85"/>
      <c r="F169" s="85"/>
      <c r="G169" s="85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</row>
    <row r="170" spans="1:18" x14ac:dyDescent="0.25">
      <c r="A170" s="85"/>
      <c r="B170" s="85"/>
      <c r="C170" s="84"/>
      <c r="D170" s="85"/>
      <c r="E170" s="85"/>
      <c r="F170" s="85"/>
      <c r="G170" s="85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</row>
    <row r="171" spans="1:18" x14ac:dyDescent="0.25">
      <c r="A171" s="85"/>
      <c r="B171" s="85"/>
      <c r="C171" s="84"/>
      <c r="D171" s="85"/>
      <c r="E171" s="85"/>
      <c r="F171" s="85"/>
      <c r="G171" s="85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</row>
    <row r="172" spans="1:18" x14ac:dyDescent="0.25">
      <c r="A172" s="85"/>
      <c r="B172" s="85"/>
      <c r="C172" s="84"/>
      <c r="D172" s="85"/>
      <c r="E172" s="85"/>
      <c r="F172" s="85"/>
      <c r="G172" s="85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spans="1:18" x14ac:dyDescent="0.25">
      <c r="A173" s="85"/>
      <c r="B173" s="85"/>
      <c r="C173" s="84"/>
      <c r="D173" s="85"/>
      <c r="E173" s="85"/>
      <c r="F173" s="85"/>
      <c r="G173" s="85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</row>
    <row r="174" spans="1:18" x14ac:dyDescent="0.25">
      <c r="A174" s="85"/>
      <c r="B174" s="85"/>
      <c r="C174" s="84"/>
      <c r="D174" s="85"/>
      <c r="E174" s="85"/>
      <c r="F174" s="85"/>
      <c r="G174" s="85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</row>
    <row r="175" spans="1:18" x14ac:dyDescent="0.25">
      <c r="A175" s="85"/>
      <c r="B175" s="85"/>
      <c r="C175" s="84"/>
      <c r="D175" s="85"/>
      <c r="E175" s="85"/>
      <c r="F175" s="85"/>
      <c r="G175" s="85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</row>
    <row r="176" spans="1:18" x14ac:dyDescent="0.25">
      <c r="A176" s="85"/>
      <c r="B176" s="85"/>
      <c r="C176" s="84"/>
      <c r="D176" s="85"/>
      <c r="E176" s="85"/>
      <c r="F176" s="85"/>
      <c r="G176" s="85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</row>
    <row r="177" spans="1:18" x14ac:dyDescent="0.25">
      <c r="A177" s="85"/>
      <c r="B177" s="85"/>
      <c r="C177" s="84"/>
      <c r="D177" s="85"/>
      <c r="E177" s="85"/>
      <c r="F177" s="85"/>
      <c r="G177" s="85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</row>
    <row r="178" spans="1:18" x14ac:dyDescent="0.25">
      <c r="A178" s="85"/>
      <c r="B178" s="85"/>
      <c r="C178" s="84"/>
      <c r="D178" s="85"/>
      <c r="E178" s="85"/>
      <c r="F178" s="85"/>
      <c r="G178" s="85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</row>
    <row r="179" spans="1:18" x14ac:dyDescent="0.25">
      <c r="A179" s="85"/>
      <c r="B179" s="85"/>
      <c r="C179" s="84"/>
      <c r="D179" s="85"/>
      <c r="E179" s="85"/>
      <c r="F179" s="85"/>
      <c r="G179" s="85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</row>
    <row r="180" spans="1:18" x14ac:dyDescent="0.25">
      <c r="A180" s="85"/>
      <c r="B180" s="85"/>
      <c r="C180" s="84"/>
      <c r="D180" s="85"/>
      <c r="E180" s="85"/>
      <c r="F180" s="85"/>
      <c r="G180" s="85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</row>
    <row r="181" spans="1:18" x14ac:dyDescent="0.25">
      <c r="A181" s="85"/>
      <c r="B181" s="85"/>
      <c r="C181" s="84"/>
      <c r="D181" s="85"/>
      <c r="E181" s="85"/>
      <c r="F181" s="85"/>
      <c r="G181" s="85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</row>
    <row r="182" spans="1:18" x14ac:dyDescent="0.25">
      <c r="A182" s="85"/>
      <c r="B182" s="85"/>
      <c r="C182" s="84"/>
      <c r="D182" s="85"/>
      <c r="E182" s="85"/>
      <c r="F182" s="85"/>
      <c r="G182" s="85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</row>
    <row r="183" spans="1:18" x14ac:dyDescent="0.25">
      <c r="A183" s="85"/>
      <c r="B183" s="85"/>
      <c r="C183" s="84"/>
      <c r="D183" s="85"/>
      <c r="E183" s="85"/>
      <c r="F183" s="85"/>
      <c r="G183" s="85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</row>
    <row r="184" spans="1:18" x14ac:dyDescent="0.25">
      <c r="A184" s="85"/>
      <c r="B184" s="85"/>
      <c r="C184" s="84"/>
      <c r="D184" s="85"/>
      <c r="E184" s="85"/>
      <c r="F184" s="85"/>
      <c r="G184" s="85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</row>
    <row r="185" spans="1:18" x14ac:dyDescent="0.25">
      <c r="A185" s="85"/>
      <c r="B185" s="85"/>
      <c r="C185" s="84"/>
      <c r="D185" s="85"/>
      <c r="E185" s="85"/>
      <c r="F185" s="85"/>
      <c r="G185" s="85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</row>
    <row r="186" spans="1:18" x14ac:dyDescent="0.25">
      <c r="A186" s="85"/>
      <c r="B186" s="85"/>
      <c r="C186" s="84"/>
      <c r="D186" s="85"/>
      <c r="E186" s="85"/>
      <c r="F186" s="85"/>
      <c r="G186" s="85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</row>
    <row r="187" spans="1:18" x14ac:dyDescent="0.25">
      <c r="A187" s="85"/>
      <c r="B187" s="85"/>
      <c r="C187" s="84"/>
      <c r="D187" s="85"/>
      <c r="E187" s="85"/>
      <c r="F187" s="85"/>
      <c r="G187" s="85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</row>
    <row r="188" spans="1:18" x14ac:dyDescent="0.25">
      <c r="A188" s="85"/>
      <c r="B188" s="85"/>
      <c r="C188" s="84"/>
      <c r="D188" s="85"/>
      <c r="E188" s="85"/>
      <c r="F188" s="85"/>
      <c r="G188" s="85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</row>
    <row r="189" spans="1:18" x14ac:dyDescent="0.25">
      <c r="A189" s="85"/>
      <c r="B189" s="85"/>
      <c r="C189" s="84"/>
      <c r="D189" s="85"/>
      <c r="E189" s="85"/>
      <c r="F189" s="85"/>
      <c r="G189" s="85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</row>
    <row r="190" spans="1:18" x14ac:dyDescent="0.25">
      <c r="A190" s="85"/>
      <c r="B190" s="85"/>
      <c r="C190" s="84"/>
      <c r="D190" s="85"/>
      <c r="E190" s="85"/>
      <c r="F190" s="85"/>
      <c r="G190" s="85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</row>
    <row r="191" spans="1:18" x14ac:dyDescent="0.25">
      <c r="A191" s="85"/>
      <c r="B191" s="85"/>
      <c r="C191" s="84"/>
      <c r="D191" s="85"/>
      <c r="E191" s="85"/>
      <c r="F191" s="85"/>
      <c r="G191" s="85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</row>
    <row r="192" spans="1:18" x14ac:dyDescent="0.25">
      <c r="A192" s="85"/>
      <c r="B192" s="85"/>
      <c r="C192" s="84"/>
      <c r="D192" s="85"/>
      <c r="E192" s="85"/>
      <c r="F192" s="85"/>
      <c r="G192" s="85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</row>
    <row r="193" spans="1:18" x14ac:dyDescent="0.25">
      <c r="A193" s="85"/>
      <c r="B193" s="85"/>
      <c r="C193" s="84"/>
      <c r="D193" s="85"/>
      <c r="E193" s="85"/>
      <c r="F193" s="85"/>
      <c r="G193" s="85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</row>
    <row r="194" spans="1:18" x14ac:dyDescent="0.25">
      <c r="A194" s="85"/>
      <c r="B194" s="85"/>
      <c r="C194" s="84"/>
      <c r="D194" s="85"/>
      <c r="E194" s="85"/>
      <c r="F194" s="85"/>
      <c r="G194" s="85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</row>
    <row r="195" spans="1:18" x14ac:dyDescent="0.25">
      <c r="A195" s="85"/>
      <c r="B195" s="85"/>
      <c r="C195" s="84"/>
      <c r="D195" s="85"/>
      <c r="E195" s="85"/>
      <c r="F195" s="85"/>
      <c r="G195" s="85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</row>
    <row r="196" spans="1:18" x14ac:dyDescent="0.25">
      <c r="A196" s="85"/>
      <c r="B196" s="85"/>
      <c r="C196" s="84"/>
      <c r="D196" s="85"/>
      <c r="E196" s="85"/>
      <c r="F196" s="85"/>
      <c r="G196" s="85"/>
      <c r="H196" s="84"/>
    </row>
    <row r="197" spans="1:18" x14ac:dyDescent="0.25">
      <c r="A197" s="85"/>
      <c r="B197" s="85"/>
      <c r="C197" s="84"/>
      <c r="D197" s="85"/>
      <c r="E197" s="85"/>
      <c r="F197" s="85"/>
      <c r="G197" s="85"/>
      <c r="H197" s="84"/>
    </row>
    <row r="198" spans="1:18" x14ac:dyDescent="0.25">
      <c r="A198" s="85"/>
      <c r="B198" s="85"/>
      <c r="C198" s="84"/>
      <c r="D198" s="85"/>
      <c r="E198" s="85"/>
      <c r="F198" s="85"/>
      <c r="G198" s="85"/>
      <c r="H198" s="84"/>
    </row>
    <row r="199" spans="1:18" x14ac:dyDescent="0.25">
      <c r="A199" s="85"/>
      <c r="B199" s="85"/>
      <c r="C199" s="84"/>
      <c r="D199" s="85"/>
      <c r="E199" s="85"/>
      <c r="F199" s="85"/>
      <c r="G199" s="85"/>
      <c r="H199" s="84"/>
    </row>
    <row r="200" spans="1:18" x14ac:dyDescent="0.25">
      <c r="A200" s="85"/>
      <c r="B200" s="85"/>
      <c r="C200" s="84"/>
      <c r="D200" s="85"/>
      <c r="E200" s="85"/>
      <c r="F200" s="85"/>
      <c r="G200" s="85"/>
      <c r="H200" s="84"/>
    </row>
    <row r="201" spans="1:18" x14ac:dyDescent="0.25">
      <c r="A201" s="85"/>
      <c r="B201" s="85"/>
      <c r="C201" s="84"/>
      <c r="D201" s="85"/>
      <c r="E201" s="85"/>
      <c r="F201" s="85"/>
      <c r="G201" s="85"/>
      <c r="H201" s="84"/>
    </row>
    <row r="202" spans="1:18" x14ac:dyDescent="0.25">
      <c r="A202" s="85"/>
      <c r="B202" s="85"/>
      <c r="C202" s="84"/>
      <c r="D202" s="85"/>
      <c r="E202" s="85"/>
      <c r="F202" s="85"/>
      <c r="G202" s="85"/>
      <c r="H202" s="84"/>
    </row>
    <row r="203" spans="1:18" x14ac:dyDescent="0.25">
      <c r="A203" s="85"/>
      <c r="B203" s="85"/>
      <c r="C203" s="84"/>
      <c r="D203" s="85"/>
      <c r="E203" s="85"/>
      <c r="F203" s="85"/>
      <c r="G203" s="85"/>
      <c r="H203" s="84"/>
    </row>
    <row r="204" spans="1:18" x14ac:dyDescent="0.25">
      <c r="A204" s="85"/>
      <c r="B204" s="85"/>
      <c r="C204" s="84"/>
      <c r="D204" s="85"/>
      <c r="E204" s="85"/>
      <c r="F204" s="85"/>
      <c r="G204" s="85"/>
      <c r="H204" s="84"/>
    </row>
    <row r="205" spans="1:18" x14ac:dyDescent="0.25">
      <c r="A205" s="85"/>
      <c r="B205" s="85"/>
      <c r="C205" s="84"/>
      <c r="D205" s="85"/>
      <c r="E205" s="85"/>
      <c r="F205" s="85"/>
      <c r="G205" s="85"/>
      <c r="H205" s="84"/>
    </row>
    <row r="206" spans="1:18" x14ac:dyDescent="0.25">
      <c r="A206" s="85"/>
      <c r="B206" s="85"/>
      <c r="C206" s="84"/>
      <c r="D206" s="85"/>
      <c r="E206" s="85"/>
      <c r="F206" s="85"/>
      <c r="G206" s="85"/>
      <c r="H206" s="84"/>
    </row>
    <row r="207" spans="1:18" x14ac:dyDescent="0.25">
      <c r="A207" s="85"/>
      <c r="B207" s="85"/>
      <c r="C207" s="84"/>
      <c r="D207" s="85"/>
      <c r="E207" s="85"/>
      <c r="F207" s="85"/>
      <c r="G207" s="85"/>
      <c r="H207" s="84"/>
    </row>
    <row r="208" spans="1:18" x14ac:dyDescent="0.25">
      <c r="A208" s="85"/>
      <c r="B208" s="85"/>
      <c r="C208" s="84"/>
      <c r="D208" s="85"/>
      <c r="E208" s="85"/>
      <c r="F208" s="85"/>
      <c r="G208" s="85"/>
      <c r="H208" s="84"/>
    </row>
    <row r="209" spans="1:8" x14ac:dyDescent="0.25">
      <c r="A209" s="85"/>
      <c r="B209" s="85"/>
      <c r="C209" s="84"/>
      <c r="D209" s="85"/>
      <c r="E209" s="85"/>
      <c r="F209" s="85"/>
      <c r="G209" s="85"/>
      <c r="H209" s="84"/>
    </row>
    <row r="210" spans="1:8" x14ac:dyDescent="0.25">
      <c r="A210" s="85"/>
      <c r="B210" s="85"/>
      <c r="C210" s="84"/>
      <c r="D210" s="85"/>
      <c r="E210" s="85"/>
      <c r="F210" s="85"/>
      <c r="G210" s="85"/>
      <c r="H210" s="84"/>
    </row>
    <row r="211" spans="1:8" x14ac:dyDescent="0.25">
      <c r="A211" s="85"/>
      <c r="B211" s="85"/>
      <c r="C211" s="84"/>
      <c r="D211" s="85"/>
      <c r="E211" s="85"/>
      <c r="F211" s="85"/>
      <c r="G211" s="85"/>
      <c r="H211" s="84"/>
    </row>
    <row r="212" spans="1:8" x14ac:dyDescent="0.25">
      <c r="A212" s="85"/>
      <c r="B212" s="85"/>
      <c r="C212" s="84"/>
      <c r="D212" s="85"/>
      <c r="E212" s="85"/>
      <c r="F212" s="85"/>
      <c r="G212" s="85"/>
      <c r="H212" s="84"/>
    </row>
    <row r="213" spans="1:8" x14ac:dyDescent="0.25">
      <c r="A213" s="85"/>
      <c r="B213" s="85"/>
      <c r="C213" s="84"/>
      <c r="D213" s="85"/>
      <c r="E213" s="85"/>
      <c r="F213" s="85"/>
      <c r="G213" s="85"/>
      <c r="H213" s="84"/>
    </row>
    <row r="214" spans="1:8" x14ac:dyDescent="0.25">
      <c r="A214" s="85"/>
      <c r="B214" s="85"/>
      <c r="C214" s="84"/>
      <c r="D214" s="85"/>
      <c r="E214" s="85"/>
      <c r="F214" s="85"/>
      <c r="G214" s="85"/>
      <c r="H214" s="84"/>
    </row>
    <row r="215" spans="1:8" x14ac:dyDescent="0.25">
      <c r="A215" s="85"/>
      <c r="B215" s="85"/>
      <c r="C215" s="84"/>
      <c r="D215" s="85"/>
      <c r="E215" s="85"/>
      <c r="F215" s="85"/>
      <c r="G215" s="85"/>
      <c r="H215" s="84"/>
    </row>
    <row r="216" spans="1:8" x14ac:dyDescent="0.25">
      <c r="A216" s="85"/>
      <c r="B216" s="85"/>
      <c r="C216" s="84"/>
      <c r="D216" s="85"/>
      <c r="E216" s="85"/>
      <c r="F216" s="85"/>
      <c r="G216" s="85"/>
      <c r="H216" s="84"/>
    </row>
    <row r="217" spans="1:8" x14ac:dyDescent="0.25">
      <c r="A217" s="85"/>
      <c r="B217" s="85"/>
      <c r="C217" s="84"/>
      <c r="D217" s="85"/>
      <c r="E217" s="85"/>
      <c r="F217" s="85"/>
      <c r="G217" s="85"/>
      <c r="H217" s="84"/>
    </row>
    <row r="218" spans="1:8" x14ac:dyDescent="0.25">
      <c r="A218" s="85"/>
      <c r="B218" s="85"/>
      <c r="C218" s="84"/>
      <c r="D218" s="85"/>
      <c r="E218" s="85"/>
      <c r="F218" s="85"/>
      <c r="G218" s="85"/>
      <c r="H218" s="84"/>
    </row>
    <row r="219" spans="1:8" x14ac:dyDescent="0.25">
      <c r="A219" s="85"/>
      <c r="B219" s="85"/>
      <c r="C219" s="84"/>
      <c r="D219" s="85"/>
      <c r="E219" s="85"/>
      <c r="F219" s="85"/>
      <c r="G219" s="85"/>
      <c r="H219" s="84"/>
    </row>
    <row r="220" spans="1:8" x14ac:dyDescent="0.25">
      <c r="A220" s="85"/>
      <c r="B220" s="85"/>
      <c r="C220" s="84"/>
      <c r="D220" s="85"/>
      <c r="E220" s="85"/>
      <c r="F220" s="85"/>
      <c r="G220" s="85"/>
      <c r="H220" s="84"/>
    </row>
    <row r="221" spans="1:8" x14ac:dyDescent="0.25">
      <c r="A221" s="85"/>
      <c r="B221" s="85"/>
      <c r="C221" s="84"/>
      <c r="D221" s="85"/>
      <c r="E221" s="85"/>
      <c r="F221" s="85"/>
      <c r="G221" s="85"/>
      <c r="H221" s="84"/>
    </row>
    <row r="222" spans="1:8" x14ac:dyDescent="0.25">
      <c r="A222" s="85"/>
      <c r="B222" s="85"/>
      <c r="C222" s="84"/>
      <c r="D222" s="85"/>
      <c r="E222" s="85"/>
      <c r="F222" s="85"/>
      <c r="G222" s="85"/>
      <c r="H222" s="84"/>
    </row>
    <row r="223" spans="1:8" x14ac:dyDescent="0.25">
      <c r="A223" s="85"/>
      <c r="B223" s="85"/>
      <c r="C223" s="84"/>
      <c r="D223" s="85"/>
      <c r="E223" s="85"/>
      <c r="F223" s="85"/>
      <c r="G223" s="85"/>
      <c r="H223" s="84"/>
    </row>
    <row r="224" spans="1:8" x14ac:dyDescent="0.25">
      <c r="A224" s="85"/>
      <c r="B224" s="85"/>
      <c r="C224" s="84"/>
      <c r="D224" s="85"/>
      <c r="E224" s="85"/>
      <c r="F224" s="85"/>
      <c r="G224" s="85"/>
      <c r="H224" s="84"/>
    </row>
    <row r="225" spans="1:8" x14ac:dyDescent="0.25">
      <c r="A225" s="85"/>
      <c r="B225" s="85"/>
      <c r="C225" s="84"/>
      <c r="D225" s="85"/>
      <c r="E225" s="85"/>
      <c r="F225" s="85"/>
      <c r="G225" s="85"/>
      <c r="H225" s="84"/>
    </row>
    <row r="226" spans="1:8" x14ac:dyDescent="0.25">
      <c r="A226" s="85"/>
      <c r="B226" s="85"/>
      <c r="C226" s="84"/>
      <c r="D226" s="85"/>
      <c r="E226" s="85"/>
      <c r="F226" s="85"/>
      <c r="G226" s="85"/>
      <c r="H226" s="84"/>
    </row>
    <row r="227" spans="1:8" x14ac:dyDescent="0.25">
      <c r="A227" s="85"/>
      <c r="B227" s="85"/>
      <c r="C227" s="84"/>
      <c r="D227" s="85"/>
      <c r="E227" s="85"/>
      <c r="F227" s="85"/>
      <c r="G227" s="85"/>
      <c r="H227" s="84"/>
    </row>
    <row r="228" spans="1:8" x14ac:dyDescent="0.25">
      <c r="A228" s="85"/>
      <c r="B228" s="85"/>
      <c r="C228" s="84"/>
      <c r="D228" s="85"/>
      <c r="E228" s="85"/>
      <c r="F228" s="85"/>
      <c r="G228" s="85"/>
      <c r="H228" s="84"/>
    </row>
    <row r="229" spans="1:8" x14ac:dyDescent="0.25">
      <c r="A229" s="85"/>
      <c r="B229" s="85"/>
      <c r="C229" s="84"/>
      <c r="D229" s="85"/>
      <c r="E229" s="85"/>
      <c r="F229" s="85"/>
      <c r="G229" s="85"/>
      <c r="H229" s="84"/>
    </row>
    <row r="230" spans="1:8" x14ac:dyDescent="0.25">
      <c r="A230" s="85"/>
      <c r="B230" s="85"/>
      <c r="C230" s="84"/>
      <c r="D230" s="85"/>
      <c r="E230" s="85"/>
      <c r="F230" s="85"/>
      <c r="G230" s="85"/>
      <c r="H230" s="84"/>
    </row>
    <row r="231" spans="1:8" x14ac:dyDescent="0.25">
      <c r="A231" s="85"/>
      <c r="B231" s="85"/>
      <c r="C231" s="84"/>
      <c r="D231" s="85"/>
      <c r="E231" s="85"/>
      <c r="F231" s="85"/>
      <c r="G231" s="85"/>
      <c r="H231" s="84"/>
    </row>
    <row r="232" spans="1:8" x14ac:dyDescent="0.25">
      <c r="A232" s="85"/>
      <c r="B232" s="85"/>
      <c r="C232" s="84"/>
      <c r="D232" s="85"/>
      <c r="E232" s="85"/>
      <c r="F232" s="85"/>
      <c r="G232" s="85"/>
      <c r="H232" s="84"/>
    </row>
    <row r="233" spans="1:8" x14ac:dyDescent="0.25">
      <c r="A233" s="85"/>
      <c r="B233" s="85"/>
      <c r="C233" s="84"/>
      <c r="D233" s="85"/>
      <c r="E233" s="85"/>
      <c r="F233" s="85"/>
      <c r="G233" s="85"/>
      <c r="H233" s="84"/>
    </row>
    <row r="234" spans="1:8" x14ac:dyDescent="0.25">
      <c r="A234" s="85"/>
      <c r="B234" s="85"/>
      <c r="C234" s="84"/>
      <c r="D234" s="85"/>
      <c r="E234" s="85"/>
      <c r="F234" s="85"/>
      <c r="G234" s="85"/>
      <c r="H234" s="84"/>
    </row>
    <row r="235" spans="1:8" x14ac:dyDescent="0.25">
      <c r="A235" s="85"/>
      <c r="B235" s="85"/>
      <c r="C235" s="84"/>
      <c r="D235" s="85"/>
      <c r="E235" s="85"/>
      <c r="F235" s="85"/>
      <c r="G235" s="85"/>
      <c r="H235" s="84"/>
    </row>
    <row r="236" spans="1:8" x14ac:dyDescent="0.25">
      <c r="A236" s="85"/>
      <c r="B236" s="85"/>
      <c r="C236" s="84"/>
      <c r="D236" s="85"/>
      <c r="E236" s="85"/>
      <c r="F236" s="85"/>
      <c r="G236" s="85"/>
      <c r="H236" s="84"/>
    </row>
    <row r="237" spans="1:8" x14ac:dyDescent="0.25">
      <c r="A237" s="85"/>
      <c r="B237" s="85"/>
      <c r="C237" s="84"/>
      <c r="D237" s="85"/>
      <c r="E237" s="85"/>
      <c r="F237" s="85"/>
      <c r="G237" s="85"/>
      <c r="H237" s="84"/>
    </row>
    <row r="238" spans="1:8" x14ac:dyDescent="0.25">
      <c r="A238" s="85"/>
      <c r="B238" s="85"/>
      <c r="C238" s="84"/>
      <c r="D238" s="85"/>
      <c r="E238" s="85"/>
      <c r="F238" s="85"/>
      <c r="G238" s="85"/>
      <c r="H238" s="84"/>
    </row>
    <row r="239" spans="1:8" x14ac:dyDescent="0.25">
      <c r="A239" s="85"/>
      <c r="B239" s="85"/>
      <c r="C239" s="84"/>
      <c r="D239" s="85"/>
      <c r="E239" s="85"/>
      <c r="F239" s="85"/>
      <c r="G239" s="85"/>
      <c r="H239" s="84"/>
    </row>
    <row r="240" spans="1:8" x14ac:dyDescent="0.25">
      <c r="A240" s="85"/>
      <c r="B240" s="85"/>
      <c r="C240" s="84"/>
      <c r="D240" s="85"/>
      <c r="E240" s="85"/>
      <c r="F240" s="85"/>
      <c r="G240" s="85"/>
      <c r="H240" s="84"/>
    </row>
    <row r="241" spans="1:8" x14ac:dyDescent="0.25">
      <c r="A241" s="85"/>
      <c r="B241" s="85"/>
      <c r="C241" s="84"/>
      <c r="D241" s="85"/>
      <c r="E241" s="85"/>
      <c r="F241" s="85"/>
      <c r="G241" s="85"/>
      <c r="H241" s="84"/>
    </row>
    <row r="242" spans="1:8" x14ac:dyDescent="0.25">
      <c r="A242" s="85"/>
      <c r="B242" s="85"/>
      <c r="C242" s="84"/>
      <c r="D242" s="85"/>
      <c r="E242" s="85"/>
      <c r="F242" s="85"/>
      <c r="G242" s="85"/>
      <c r="H242" s="84"/>
    </row>
    <row r="243" spans="1:8" x14ac:dyDescent="0.25">
      <c r="A243" s="85"/>
      <c r="B243" s="85"/>
      <c r="C243" s="84"/>
      <c r="D243" s="85"/>
      <c r="E243" s="85"/>
      <c r="F243" s="85"/>
      <c r="G243" s="85"/>
      <c r="H243" s="84"/>
    </row>
    <row r="244" spans="1:8" x14ac:dyDescent="0.25">
      <c r="A244" s="85"/>
      <c r="B244" s="85"/>
      <c r="C244" s="84"/>
      <c r="D244" s="85"/>
      <c r="E244" s="85"/>
      <c r="F244" s="85"/>
      <c r="G244" s="85"/>
      <c r="H244" s="84"/>
    </row>
    <row r="245" spans="1:8" x14ac:dyDescent="0.25">
      <c r="A245" s="85"/>
      <c r="B245" s="85"/>
      <c r="C245" s="84"/>
      <c r="D245" s="85"/>
      <c r="E245" s="85"/>
      <c r="F245" s="85"/>
      <c r="G245" s="85"/>
      <c r="H245" s="84"/>
    </row>
    <row r="246" spans="1:8" x14ac:dyDescent="0.25">
      <c r="A246" s="85"/>
      <c r="B246" s="85"/>
      <c r="C246" s="84"/>
      <c r="D246" s="85"/>
      <c r="E246" s="85"/>
      <c r="F246" s="85"/>
      <c r="G246" s="85"/>
      <c r="H246" s="84"/>
    </row>
    <row r="247" spans="1:8" x14ac:dyDescent="0.25">
      <c r="A247" s="85"/>
      <c r="B247" s="85"/>
      <c r="C247" s="84"/>
      <c r="D247" s="85"/>
      <c r="E247" s="85"/>
      <c r="F247" s="85"/>
      <c r="G247" s="85"/>
      <c r="H247" s="84"/>
    </row>
    <row r="248" spans="1:8" x14ac:dyDescent="0.25">
      <c r="A248" s="85"/>
      <c r="B248" s="85"/>
      <c r="C248" s="84"/>
      <c r="D248" s="85"/>
      <c r="E248" s="85"/>
      <c r="F248" s="85"/>
      <c r="G248" s="85"/>
      <c r="H248" s="84"/>
    </row>
    <row r="249" spans="1:8" x14ac:dyDescent="0.25">
      <c r="A249" s="85"/>
      <c r="B249" s="85"/>
      <c r="C249" s="84"/>
      <c r="D249" s="85"/>
      <c r="E249" s="85"/>
      <c r="F249" s="85"/>
      <c r="G249" s="85"/>
      <c r="H249" s="84"/>
    </row>
    <row r="250" spans="1:8" x14ac:dyDescent="0.25">
      <c r="A250" s="85"/>
      <c r="B250" s="85"/>
      <c r="C250" s="84"/>
      <c r="D250" s="85"/>
      <c r="E250" s="85"/>
      <c r="F250" s="85"/>
      <c r="G250" s="85"/>
      <c r="H250" s="84"/>
    </row>
    <row r="251" spans="1:8" x14ac:dyDescent="0.25">
      <c r="A251" s="85"/>
      <c r="B251" s="85"/>
      <c r="C251" s="84"/>
      <c r="D251" s="85"/>
      <c r="E251" s="85"/>
      <c r="F251" s="85"/>
      <c r="G251" s="85"/>
      <c r="H251" s="84"/>
    </row>
    <row r="252" spans="1:8" x14ac:dyDescent="0.25">
      <c r="A252" s="85"/>
      <c r="B252" s="85"/>
      <c r="C252" s="84"/>
      <c r="D252" s="85"/>
      <c r="E252" s="85"/>
      <c r="F252" s="85"/>
      <c r="G252" s="85"/>
      <c r="H252" s="84"/>
    </row>
    <row r="253" spans="1:8" x14ac:dyDescent="0.25">
      <c r="A253" s="85"/>
      <c r="B253" s="85"/>
      <c r="C253" s="84"/>
      <c r="D253" s="85"/>
      <c r="E253" s="85"/>
      <c r="F253" s="85"/>
      <c r="G253" s="85"/>
      <c r="H253" s="84"/>
    </row>
    <row r="254" spans="1:8" x14ac:dyDescent="0.25">
      <c r="A254" s="85"/>
      <c r="B254" s="85"/>
      <c r="C254" s="84"/>
      <c r="D254" s="85"/>
      <c r="E254" s="85"/>
      <c r="F254" s="85"/>
      <c r="G254" s="85"/>
      <c r="H254" s="84"/>
    </row>
    <row r="255" spans="1:8" x14ac:dyDescent="0.25">
      <c r="A255" s="85"/>
      <c r="B255" s="85"/>
      <c r="C255" s="84"/>
      <c r="D255" s="85"/>
      <c r="E255" s="85"/>
      <c r="F255" s="85"/>
      <c r="G255" s="85"/>
      <c r="H255" s="84"/>
    </row>
    <row r="256" spans="1:8" x14ac:dyDescent="0.25">
      <c r="A256" s="85"/>
      <c r="B256" s="85"/>
      <c r="C256" s="84"/>
      <c r="D256" s="85"/>
      <c r="E256" s="85"/>
      <c r="F256" s="85"/>
      <c r="G256" s="85"/>
      <c r="H256" s="84"/>
    </row>
    <row r="257" spans="1:8" x14ac:dyDescent="0.25">
      <c r="A257" s="85"/>
      <c r="B257" s="85"/>
      <c r="C257" s="84"/>
      <c r="D257" s="85"/>
      <c r="E257" s="85"/>
      <c r="F257" s="85"/>
      <c r="G257" s="85"/>
      <c r="H257" s="84"/>
    </row>
    <row r="258" spans="1:8" x14ac:dyDescent="0.25">
      <c r="A258" s="85"/>
      <c r="B258" s="85"/>
      <c r="C258" s="84"/>
      <c r="D258" s="85"/>
      <c r="E258" s="85"/>
      <c r="F258" s="85"/>
      <c r="G258" s="85"/>
    </row>
    <row r="259" spans="1:8" x14ac:dyDescent="0.25">
      <c r="A259" s="85"/>
      <c r="B259" s="85"/>
      <c r="C259" s="84"/>
      <c r="D259" s="85"/>
      <c r="E259" s="85"/>
      <c r="F259" s="85"/>
      <c r="G259" s="85"/>
    </row>
    <row r="260" spans="1:8" x14ac:dyDescent="0.25">
      <c r="A260" s="85"/>
      <c r="B260" s="85"/>
      <c r="C260" s="84"/>
      <c r="D260" s="85"/>
      <c r="E260" s="85"/>
      <c r="F260" s="85"/>
      <c r="G260" s="85"/>
    </row>
  </sheetData>
  <autoFilter ref="A2:G149" xr:uid="{77452783-BCDB-48F1-A232-C574649DFDB3}"/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286F-7DDC-425B-8D3F-1882F41F8BDB}">
  <sheetPr codeName="Hoja12">
    <tabColor rgb="FFC00000"/>
  </sheetPr>
  <dimension ref="A1:X1748"/>
  <sheetViews>
    <sheetView zoomScale="75" zoomScaleNormal="75" workbookViewId="0"/>
  </sheetViews>
  <sheetFormatPr baseColWidth="10" defaultRowHeight="15" x14ac:dyDescent="0.25"/>
  <cols>
    <col min="1" max="1" width="20.42578125" customWidth="1"/>
    <col min="2" max="2" width="8.42578125" customWidth="1"/>
    <col min="3" max="3" width="40.28515625" customWidth="1"/>
    <col min="4" max="4" width="14.140625" customWidth="1"/>
    <col min="5" max="5" width="40.28515625" customWidth="1"/>
    <col min="10" max="24" width="11.5703125" style="84"/>
  </cols>
  <sheetData>
    <row r="1" spans="1:13" ht="85.5" customHeight="1" x14ac:dyDescent="0.25">
      <c r="A1" s="11"/>
      <c r="B1" s="111" t="s">
        <v>2529</v>
      </c>
      <c r="C1" s="84"/>
      <c r="D1" s="85"/>
      <c r="E1" s="85"/>
      <c r="F1" s="85"/>
      <c r="G1" s="85"/>
      <c r="H1" s="84"/>
      <c r="I1" s="84"/>
    </row>
    <row r="2" spans="1:13" ht="20.25" x14ac:dyDescent="0.25">
      <c r="A2" s="86" t="s">
        <v>842</v>
      </c>
      <c r="B2" s="86" t="s">
        <v>843</v>
      </c>
      <c r="C2" s="86" t="s">
        <v>844</v>
      </c>
      <c r="D2" s="86" t="s">
        <v>845</v>
      </c>
      <c r="E2" s="86" t="s">
        <v>846</v>
      </c>
      <c r="F2" s="35" t="s">
        <v>188</v>
      </c>
      <c r="G2" s="35" t="s">
        <v>4</v>
      </c>
      <c r="H2" s="35" t="s">
        <v>189</v>
      </c>
      <c r="I2" s="35" t="s">
        <v>710</v>
      </c>
    </row>
    <row r="3" spans="1:13" ht="17.25" x14ac:dyDescent="0.3">
      <c r="A3" s="206">
        <v>51</v>
      </c>
      <c r="B3" s="206" t="s">
        <v>847</v>
      </c>
      <c r="C3" s="207" t="s">
        <v>360</v>
      </c>
      <c r="D3" s="207">
        <v>1830</v>
      </c>
      <c r="E3" s="207" t="s">
        <v>848</v>
      </c>
      <c r="F3" s="53">
        <f>IFERROR(VLOOKUP(D3,'Vta RdV'!$A$3:$B$2000,2,0),0)</f>
        <v>1297.55</v>
      </c>
      <c r="G3" s="53">
        <f>VLOOKUP(D3,Objetivos!$G$5:$H$3000,2,0)</f>
        <v>2922.9398476190477</v>
      </c>
      <c r="H3" s="54">
        <f>+F3/G3</f>
        <v>0.44391950147621106</v>
      </c>
      <c r="I3" s="53">
        <f>IF(H3="",0,RANK($H3,H3:H4,0))</f>
        <v>1</v>
      </c>
      <c r="L3" s="100"/>
      <c r="M3" s="84" t="s">
        <v>2582</v>
      </c>
    </row>
    <row r="4" spans="1:13" ht="18" thickBot="1" x14ac:dyDescent="0.35">
      <c r="A4" s="208">
        <v>51</v>
      </c>
      <c r="B4" s="208" t="s">
        <v>847</v>
      </c>
      <c r="C4" s="209" t="s">
        <v>360</v>
      </c>
      <c r="D4" s="209">
        <v>58582</v>
      </c>
      <c r="E4" s="209" t="s">
        <v>849</v>
      </c>
      <c r="F4" s="55">
        <f>IFERROR(VLOOKUP(D4,'Vta RdV'!$A$3:$B$2000,2,0),0)</f>
        <v>57.78</v>
      </c>
      <c r="G4" s="55">
        <f>VLOOKUP(D4,Objetivos!$G$5:$H$3000,2,0)</f>
        <v>1802.2967831578951</v>
      </c>
      <c r="H4" s="56">
        <f t="shared" ref="H4" si="0">+F4/G4</f>
        <v>3.2059092897430995E-2</v>
      </c>
      <c r="I4" s="55">
        <f>IF(H4="",0,RANK($H4,H3:H4,0))</f>
        <v>2</v>
      </c>
      <c r="L4" s="100"/>
      <c r="M4" s="84" t="s">
        <v>2582</v>
      </c>
    </row>
    <row r="5" spans="1:13" ht="17.25" x14ac:dyDescent="0.3">
      <c r="A5" s="210">
        <v>51</v>
      </c>
      <c r="B5" s="210" t="s">
        <v>847</v>
      </c>
      <c r="C5" s="211" t="s">
        <v>360</v>
      </c>
      <c r="D5" s="211">
        <v>3159</v>
      </c>
      <c r="E5" s="211" t="s">
        <v>850</v>
      </c>
      <c r="F5" s="220">
        <f>IFERROR(VLOOKUP(D5,'Vta RdV'!$A$3:$B$2000,2,0),0)</f>
        <v>1163.1299999999999</v>
      </c>
      <c r="G5" s="220">
        <f>VLOOKUP(D5,Objetivos!$G$5:$H$3000,2,0)</f>
        <v>1398.1105752380954</v>
      </c>
      <c r="H5" s="223">
        <f t="shared" ref="H5:H67" si="1">+F5/G5</f>
        <v>0.83192990640380582</v>
      </c>
      <c r="I5" s="220">
        <f>IF(H5="",0,RANK($H5,H5:H6,0))</f>
        <v>1</v>
      </c>
      <c r="L5" s="100"/>
      <c r="M5" s="84" t="s">
        <v>2582</v>
      </c>
    </row>
    <row r="6" spans="1:13" ht="18" thickBot="1" x14ac:dyDescent="0.35">
      <c r="A6" s="212">
        <v>51</v>
      </c>
      <c r="B6" s="212" t="s">
        <v>847</v>
      </c>
      <c r="C6" s="213" t="s">
        <v>360</v>
      </c>
      <c r="D6" s="213">
        <v>52563</v>
      </c>
      <c r="E6" s="213" t="s">
        <v>851</v>
      </c>
      <c r="F6" s="221">
        <f>IFERROR(VLOOKUP(D6,'Vta RdV'!$A$3:$B$2000,2,0),0)</f>
        <v>878.66000000000008</v>
      </c>
      <c r="G6" s="221">
        <f>VLOOKUP(D6,Objetivos!$G$5:$H$3000,2,0)</f>
        <v>1178.7851580952381</v>
      </c>
      <c r="H6" s="224">
        <f t="shared" si="1"/>
        <v>0.74539452245886706</v>
      </c>
      <c r="I6" s="221">
        <f>IF(H6="",0,RANK($H6,H5:H6,0))</f>
        <v>2</v>
      </c>
      <c r="L6" s="100"/>
      <c r="M6" s="84" t="s">
        <v>2582</v>
      </c>
    </row>
    <row r="7" spans="1:13" ht="17.25" x14ac:dyDescent="0.3">
      <c r="A7" s="206">
        <v>51</v>
      </c>
      <c r="B7" s="206" t="s">
        <v>847</v>
      </c>
      <c r="C7" s="207" t="s">
        <v>360</v>
      </c>
      <c r="D7" s="207">
        <v>52899</v>
      </c>
      <c r="E7" s="207" t="s">
        <v>852</v>
      </c>
      <c r="F7" s="66">
        <f>IFERROR(VLOOKUP(D7,'Vta RdV'!$A$3:$B$2000,2,0),0)</f>
        <v>1591.86</v>
      </c>
      <c r="G7" s="66">
        <f>VLOOKUP(D7,Objetivos!$G$5:$H$3000,2,0)</f>
        <v>1365.2156266666668</v>
      </c>
      <c r="H7" s="67">
        <f t="shared" si="1"/>
        <v>1.1660136090638749</v>
      </c>
      <c r="I7" s="66">
        <f>IF(H7="",0,RANK($H7,H7:H8,0))</f>
        <v>1</v>
      </c>
      <c r="L7" s="100"/>
      <c r="M7" s="84" t="s">
        <v>2582</v>
      </c>
    </row>
    <row r="8" spans="1:13" ht="18" thickBot="1" x14ac:dyDescent="0.35">
      <c r="A8" s="208">
        <v>51</v>
      </c>
      <c r="B8" s="208" t="s">
        <v>847</v>
      </c>
      <c r="C8" s="209" t="s">
        <v>360</v>
      </c>
      <c r="D8" s="209">
        <v>1192</v>
      </c>
      <c r="E8" s="209" t="s">
        <v>853</v>
      </c>
      <c r="F8" s="55">
        <f>IFERROR(VLOOKUP(D8,'Vta RdV'!$A$3:$B$2000,2,0),0)</f>
        <v>559.83999999999992</v>
      </c>
      <c r="G8" s="55">
        <f>VLOOKUP(D8,Objetivos!$G$5:$H$3000,2,0)</f>
        <v>1042.3130514285715</v>
      </c>
      <c r="H8" s="56">
        <f t="shared" si="1"/>
        <v>0.53711310554223168</v>
      </c>
      <c r="I8" s="55">
        <f>IF(H8="",0,RANK($H8,H7:H8,0))</f>
        <v>2</v>
      </c>
      <c r="L8" s="100"/>
      <c r="M8" s="84" t="s">
        <v>2582</v>
      </c>
    </row>
    <row r="9" spans="1:13" ht="17.25" x14ac:dyDescent="0.3">
      <c r="A9" s="210">
        <v>51</v>
      </c>
      <c r="B9" s="210" t="s">
        <v>847</v>
      </c>
      <c r="C9" s="211" t="s">
        <v>360</v>
      </c>
      <c r="D9" s="211">
        <v>53992</v>
      </c>
      <c r="E9" s="211" t="s">
        <v>854</v>
      </c>
      <c r="F9" s="220">
        <f>IFERROR(VLOOKUP(D9,'Vta RdV'!$A$3:$B$2000,2,0),0)</f>
        <v>440.54</v>
      </c>
      <c r="G9" s="220">
        <f>VLOOKUP(D9,Objetivos!$G$5:$H$3000,2,0)</f>
        <v>916.81299047619052</v>
      </c>
      <c r="H9" s="223">
        <f t="shared" si="1"/>
        <v>0.48051238865102092</v>
      </c>
      <c r="I9" s="220">
        <f>IF(H9="",0,RANK($H9,H9:H10,0))</f>
        <v>1</v>
      </c>
      <c r="L9" s="100"/>
      <c r="M9" s="84" t="s">
        <v>2582</v>
      </c>
    </row>
    <row r="10" spans="1:13" ht="18" thickBot="1" x14ac:dyDescent="0.35">
      <c r="A10" s="212">
        <v>51</v>
      </c>
      <c r="B10" s="212" t="s">
        <v>847</v>
      </c>
      <c r="C10" s="213" t="s">
        <v>360</v>
      </c>
      <c r="D10" s="213">
        <v>53158</v>
      </c>
      <c r="E10" s="213" t="s">
        <v>855</v>
      </c>
      <c r="F10" s="221">
        <f>IFERROR(VLOOKUP(D10,'Vta RdV'!$A$3:$B$2000,2,0),0)</f>
        <v>289.87</v>
      </c>
      <c r="G10" s="221">
        <f>VLOOKUP(D10,Objetivos!$G$5:$H$3000,2,0)</f>
        <v>767.0487314285715</v>
      </c>
      <c r="H10" s="224">
        <f t="shared" si="1"/>
        <v>0.37790297815907808</v>
      </c>
      <c r="I10" s="221">
        <f>IF(H10="",0,RANK($H10,H9:H10,0))</f>
        <v>2</v>
      </c>
      <c r="L10" s="100"/>
      <c r="M10" s="84" t="s">
        <v>2582</v>
      </c>
    </row>
    <row r="11" spans="1:13" ht="17.25" x14ac:dyDescent="0.3">
      <c r="A11" s="206">
        <v>51</v>
      </c>
      <c r="B11" s="206" t="s">
        <v>847</v>
      </c>
      <c r="C11" s="207" t="s">
        <v>360</v>
      </c>
      <c r="D11" s="207">
        <v>52485</v>
      </c>
      <c r="E11" s="207" t="s">
        <v>856</v>
      </c>
      <c r="F11" s="66">
        <f>IFERROR(VLOOKUP(D11,'Vta RdV'!$A$3:$B$2000,2,0),0)</f>
        <v>209.4</v>
      </c>
      <c r="G11" s="66">
        <f>VLOOKUP(D11,Objetivos!$G$5:$H$3000,2,0)</f>
        <v>1031.1168</v>
      </c>
      <c r="H11" s="67">
        <f t="shared" si="1"/>
        <v>0.20308077610606287</v>
      </c>
      <c r="I11" s="66">
        <f>IF(H11="",0,RANK($H11,H11:H12,0))</f>
        <v>2</v>
      </c>
      <c r="L11" s="100"/>
      <c r="M11" s="84" t="s">
        <v>2582</v>
      </c>
    </row>
    <row r="12" spans="1:13" ht="18" thickBot="1" x14ac:dyDescent="0.35">
      <c r="A12" s="208">
        <v>51</v>
      </c>
      <c r="B12" s="208" t="s">
        <v>847</v>
      </c>
      <c r="C12" s="209" t="s">
        <v>360</v>
      </c>
      <c r="D12" s="209">
        <v>53381</v>
      </c>
      <c r="E12" s="209" t="s">
        <v>857</v>
      </c>
      <c r="F12" s="55">
        <f>IFERROR(VLOOKUP(D12,'Vta RdV'!$A$3:$B$2000,2,0),0)</f>
        <v>583.41</v>
      </c>
      <c r="G12" s="55">
        <f>VLOOKUP(D12,Objetivos!$G$5:$H$3000,2,0)</f>
        <v>808.92830476190477</v>
      </c>
      <c r="H12" s="56">
        <f t="shared" si="1"/>
        <v>0.72121348278413555</v>
      </c>
      <c r="I12" s="55">
        <f>IF(H12="",0,RANK($H12,H11:H12,0))</f>
        <v>1</v>
      </c>
      <c r="L12" s="100"/>
      <c r="M12" s="84" t="s">
        <v>2582</v>
      </c>
    </row>
    <row r="13" spans="1:13" ht="17.25" x14ac:dyDescent="0.3">
      <c r="A13" s="210">
        <v>51</v>
      </c>
      <c r="B13" s="210" t="s">
        <v>858</v>
      </c>
      <c r="C13" s="211" t="s">
        <v>859</v>
      </c>
      <c r="D13" s="211">
        <v>1777</v>
      </c>
      <c r="E13" s="211" t="s">
        <v>860</v>
      </c>
      <c r="F13" s="220">
        <f>IFERROR(VLOOKUP(D13,'Vta RdV'!$A$3:$B$2000,2,0),0)</f>
        <v>2716.48</v>
      </c>
      <c r="G13" s="220">
        <f>VLOOKUP(D13,Objetivos!$G$5:$H$3000,2,0)</f>
        <v>4601.598316190476</v>
      </c>
      <c r="H13" s="223">
        <f t="shared" si="1"/>
        <v>0.59033401295419707</v>
      </c>
      <c r="I13" s="220">
        <f>IF(H13="",0,RANK($H13,H13:H14,0))</f>
        <v>1</v>
      </c>
      <c r="L13" s="100"/>
      <c r="M13" s="84" t="s">
        <v>2582</v>
      </c>
    </row>
    <row r="14" spans="1:13" ht="18" thickBot="1" x14ac:dyDescent="0.35">
      <c r="A14" s="212">
        <v>51</v>
      </c>
      <c r="B14" s="212" t="s">
        <v>858</v>
      </c>
      <c r="C14" s="213" t="s">
        <v>859</v>
      </c>
      <c r="D14" s="213">
        <v>1842</v>
      </c>
      <c r="E14" s="213" t="s">
        <v>861</v>
      </c>
      <c r="F14" s="221">
        <f>IFERROR(VLOOKUP(D14,'Vta RdV'!$A$3:$B$2000,2,0),0)</f>
        <v>353.81</v>
      </c>
      <c r="G14" s="221">
        <f>VLOOKUP(D14,Objetivos!$G$5:$H$3000,2,0)</f>
        <v>2907.964906666667</v>
      </c>
      <c r="H14" s="224">
        <f t="shared" si="1"/>
        <v>0.12166928121755233</v>
      </c>
      <c r="I14" s="221">
        <f>IF(H14="",0,RANK($H14,H13:H14,0))</f>
        <v>2</v>
      </c>
      <c r="L14" s="100"/>
      <c r="M14" s="84" t="s">
        <v>2582</v>
      </c>
    </row>
    <row r="15" spans="1:13" ht="17.25" x14ac:dyDescent="0.3">
      <c r="A15" s="206">
        <v>51</v>
      </c>
      <c r="B15" s="206" t="s">
        <v>858</v>
      </c>
      <c r="C15" s="207" t="s">
        <v>859</v>
      </c>
      <c r="D15" s="207">
        <v>30501</v>
      </c>
      <c r="E15" s="207" t="s">
        <v>862</v>
      </c>
      <c r="F15" s="66">
        <f>IFERROR(VLOOKUP(D15,'Vta RdV'!$A$3:$B$2000,2,0),0)</f>
        <v>708.62</v>
      </c>
      <c r="G15" s="66">
        <f>VLOOKUP(D15,Objetivos!$G$5:$H$3000,2,0)</f>
        <v>2385.5615847619047</v>
      </c>
      <c r="H15" s="67">
        <f t="shared" si="1"/>
        <v>0.29704536010573174</v>
      </c>
      <c r="I15" s="66">
        <f>IF(H15="",0,RANK($H15,H15:H16,0))</f>
        <v>2</v>
      </c>
      <c r="L15" s="100"/>
      <c r="M15" s="84" t="s">
        <v>2582</v>
      </c>
    </row>
    <row r="16" spans="1:13" ht="18" thickBot="1" x14ac:dyDescent="0.35">
      <c r="A16" s="208">
        <v>51</v>
      </c>
      <c r="B16" s="208" t="s">
        <v>858</v>
      </c>
      <c r="C16" s="209" t="s">
        <v>859</v>
      </c>
      <c r="D16" s="209">
        <v>3256</v>
      </c>
      <c r="E16" s="209" t="s">
        <v>863</v>
      </c>
      <c r="F16" s="55">
        <f>IFERROR(VLOOKUP(D16,'Vta RdV'!$A$3:$B$2000,2,0),0)</f>
        <v>1819.7699999999998</v>
      </c>
      <c r="G16" s="55">
        <f>VLOOKUP(D16,Objetivos!$G$5:$H$3000,2,0)</f>
        <v>2035.8912152380954</v>
      </c>
      <c r="H16" s="56">
        <f t="shared" si="1"/>
        <v>0.89384441878795551</v>
      </c>
      <c r="I16" s="55">
        <f>IF(H16="",0,RANK($H16,H15:H16,0))</f>
        <v>1</v>
      </c>
      <c r="L16" s="100"/>
      <c r="M16" s="84" t="s">
        <v>2582</v>
      </c>
    </row>
    <row r="17" spans="1:13" ht="17.25" x14ac:dyDescent="0.3">
      <c r="A17" s="210">
        <v>51</v>
      </c>
      <c r="B17" s="210" t="s">
        <v>858</v>
      </c>
      <c r="C17" s="211" t="s">
        <v>859</v>
      </c>
      <c r="D17" s="211">
        <v>30504</v>
      </c>
      <c r="E17" s="211" t="s">
        <v>864</v>
      </c>
      <c r="F17" s="220">
        <f>IFERROR(VLOOKUP(D17,'Vta RdV'!$A$3:$B$2000,2,0),0)</f>
        <v>2431.1</v>
      </c>
      <c r="G17" s="220">
        <f>VLOOKUP(D17,Objetivos!$G$5:$H$3000,2,0)</f>
        <v>1826.846361904762</v>
      </c>
      <c r="H17" s="223">
        <f t="shared" si="1"/>
        <v>1.3307632490042636</v>
      </c>
      <c r="I17" s="220">
        <f>IF(H17="",0,RANK($H17,H17:H18,0))</f>
        <v>1</v>
      </c>
      <c r="L17" s="100"/>
      <c r="M17" s="84" t="s">
        <v>2582</v>
      </c>
    </row>
    <row r="18" spans="1:13" ht="18" thickBot="1" x14ac:dyDescent="0.35">
      <c r="A18" s="212">
        <v>51</v>
      </c>
      <c r="B18" s="212" t="s">
        <v>858</v>
      </c>
      <c r="C18" s="213" t="s">
        <v>859</v>
      </c>
      <c r="D18" s="213">
        <v>3224</v>
      </c>
      <c r="E18" s="213" t="s">
        <v>865</v>
      </c>
      <c r="F18" s="221">
        <f>IFERROR(VLOOKUP(D18,'Vta RdV'!$A$3:$B$2000,2,0),0)</f>
        <v>27.18</v>
      </c>
      <c r="G18" s="221">
        <f>VLOOKUP(D18,Objetivos!$G$5:$H$3000,2,0)</f>
        <v>1588.9055847619047</v>
      </c>
      <c r="H18" s="224">
        <f t="shared" si="1"/>
        <v>1.7106113957093862E-2</v>
      </c>
      <c r="I18" s="221">
        <f>IF(H18="",0,RANK($H18,H17:H18,0))</f>
        <v>2</v>
      </c>
      <c r="L18" s="100"/>
      <c r="M18" s="84" t="s">
        <v>2582</v>
      </c>
    </row>
    <row r="19" spans="1:13" ht="17.25" x14ac:dyDescent="0.3">
      <c r="A19" s="206">
        <v>51</v>
      </c>
      <c r="B19" s="206" t="s">
        <v>858</v>
      </c>
      <c r="C19" s="207" t="s">
        <v>859</v>
      </c>
      <c r="D19" s="207">
        <v>54022</v>
      </c>
      <c r="E19" s="207" t="s">
        <v>866</v>
      </c>
      <c r="F19" s="66">
        <f>IFERROR(VLOOKUP(D19,'Vta RdV'!$A$3:$B$2000,2,0),0)</f>
        <v>573.16999999999996</v>
      </c>
      <c r="G19" s="66">
        <f>VLOOKUP(D19,Objetivos!$G$5:$H$3000,2,0)</f>
        <v>1471.0760990476192</v>
      </c>
      <c r="H19" s="67">
        <f t="shared" si="1"/>
        <v>0.3896263424924602</v>
      </c>
      <c r="I19" s="66">
        <f>IF(H19="",0,RANK($H19,H19:H20,0))</f>
        <v>1</v>
      </c>
      <c r="L19" s="100"/>
      <c r="M19" s="84" t="s">
        <v>2582</v>
      </c>
    </row>
    <row r="20" spans="1:13" ht="18" thickBot="1" x14ac:dyDescent="0.35">
      <c r="A20" s="208">
        <v>51</v>
      </c>
      <c r="B20" s="208" t="s">
        <v>858</v>
      </c>
      <c r="C20" s="209" t="s">
        <v>859</v>
      </c>
      <c r="D20" s="209">
        <v>52155</v>
      </c>
      <c r="E20" s="209" t="s">
        <v>867</v>
      </c>
      <c r="F20" s="55">
        <f>IFERROR(VLOOKUP(D20,'Vta RdV'!$A$3:$B$2000,2,0),0)</f>
        <v>0</v>
      </c>
      <c r="G20" s="55">
        <f>VLOOKUP(D20,Objetivos!$G$5:$H$3000,2,0)</f>
        <v>633.89047619047619</v>
      </c>
      <c r="H20" s="56">
        <f t="shared" si="1"/>
        <v>0</v>
      </c>
      <c r="I20" s="55">
        <f>IF(H20="",0,RANK($H20,H19:H20,0))</f>
        <v>2</v>
      </c>
      <c r="L20" s="100"/>
      <c r="M20" s="84" t="s">
        <v>2582</v>
      </c>
    </row>
    <row r="21" spans="1:13" ht="17.25" x14ac:dyDescent="0.3">
      <c r="A21" s="216">
        <v>51</v>
      </c>
      <c r="B21" s="216" t="s">
        <v>858</v>
      </c>
      <c r="C21" s="217" t="s">
        <v>859</v>
      </c>
      <c r="D21" s="217">
        <v>52368</v>
      </c>
      <c r="E21" s="217" t="s">
        <v>868</v>
      </c>
      <c r="F21" s="222">
        <f>IFERROR(VLOOKUP(D21,'Vta RdV'!$A$3:$B$2000,2,0),0)</f>
        <v>462.7</v>
      </c>
      <c r="G21" s="222">
        <f>VLOOKUP(D21,Objetivos!$G$5:$H$3000,2,0)</f>
        <v>1176.8940114285713</v>
      </c>
      <c r="H21" s="225">
        <f t="shared" si="1"/>
        <v>0.39315350023605966</v>
      </c>
      <c r="I21" s="222">
        <f>IF(H21="",0,RANK($H21,H21:H22,0))</f>
        <v>1</v>
      </c>
      <c r="L21" s="100"/>
      <c r="M21" s="84" t="s">
        <v>2582</v>
      </c>
    </row>
    <row r="22" spans="1:13" ht="18" thickBot="1" x14ac:dyDescent="0.35">
      <c r="A22" s="212">
        <v>51</v>
      </c>
      <c r="B22" s="212" t="s">
        <v>858</v>
      </c>
      <c r="C22" s="213" t="s">
        <v>859</v>
      </c>
      <c r="D22" s="213">
        <v>53940</v>
      </c>
      <c r="E22" s="213" t="s">
        <v>985</v>
      </c>
      <c r="F22" s="221">
        <f>IFERROR(VLOOKUP(D22,'Vta RdV'!$A$3:$B$2000,2,0),0)</f>
        <v>0</v>
      </c>
      <c r="G22" s="221">
        <f>VLOOKUP(D22,Objetivos!$G$5:$H$3000,2,0)</f>
        <v>1103.98272</v>
      </c>
      <c r="H22" s="224">
        <f t="shared" si="1"/>
        <v>0</v>
      </c>
      <c r="I22" s="221">
        <f>IF(H22="",0,RANK($H22,H21:H22,0))</f>
        <v>2</v>
      </c>
      <c r="L22" s="100"/>
      <c r="M22" s="84" t="s">
        <v>2582</v>
      </c>
    </row>
    <row r="23" spans="1:13" ht="17.25" x14ac:dyDescent="0.3">
      <c r="A23" s="206">
        <v>51</v>
      </c>
      <c r="B23" s="206" t="s">
        <v>858</v>
      </c>
      <c r="C23" s="207" t="s">
        <v>859</v>
      </c>
      <c r="D23" s="207">
        <v>52898</v>
      </c>
      <c r="E23" s="207" t="s">
        <v>869</v>
      </c>
      <c r="F23" s="66">
        <f>IFERROR(VLOOKUP(D23,'Vta RdV'!$A$3:$B$2000,2,0),0)</f>
        <v>0</v>
      </c>
      <c r="G23" s="66">
        <f>VLOOKUP(D23,Objetivos!$G$5:$H$3000,2,0)</f>
        <v>0</v>
      </c>
      <c r="H23" s="67" t="e">
        <f t="shared" ref="H23:H24" si="2">+F23/G23</f>
        <v>#DIV/0!</v>
      </c>
      <c r="I23" s="66" t="e">
        <f>IF(H23="",0,RANK($H23,H23:H24,0))</f>
        <v>#DIV/0!</v>
      </c>
      <c r="L23" s="100"/>
      <c r="M23" s="84" t="s">
        <v>2582</v>
      </c>
    </row>
    <row r="24" spans="1:13" ht="18" thickBot="1" x14ac:dyDescent="0.35">
      <c r="A24" s="208">
        <v>51</v>
      </c>
      <c r="B24" s="208" t="s">
        <v>858</v>
      </c>
      <c r="C24" s="209" t="s">
        <v>859</v>
      </c>
      <c r="D24" s="209">
        <v>53694</v>
      </c>
      <c r="E24" s="209" t="s">
        <v>870</v>
      </c>
      <c r="F24" s="55">
        <f>IFERROR(VLOOKUP(D24,'Vta RdV'!$A$3:$B$2000,2,0),0)</f>
        <v>723.48</v>
      </c>
      <c r="G24" s="55">
        <f>VLOOKUP(D24,Objetivos!$G$5:$H$3000,2,0)</f>
        <v>847.90732952380949</v>
      </c>
      <c r="H24" s="56">
        <f t="shared" si="2"/>
        <v>0.85325362195690801</v>
      </c>
      <c r="I24" s="55" t="e">
        <f>IF(H24="",0,RANK($H24,H23:H24,0))</f>
        <v>#DIV/0!</v>
      </c>
      <c r="L24" s="100"/>
      <c r="M24" s="84" t="s">
        <v>2582</v>
      </c>
    </row>
    <row r="25" spans="1:13" ht="17.25" x14ac:dyDescent="0.3">
      <c r="A25" s="210">
        <v>51</v>
      </c>
      <c r="B25" s="210" t="s">
        <v>871</v>
      </c>
      <c r="C25" s="211" t="s">
        <v>363</v>
      </c>
      <c r="D25" s="211">
        <v>9540</v>
      </c>
      <c r="E25" s="211" t="s">
        <v>872</v>
      </c>
      <c r="F25" s="220">
        <f>IFERROR(VLOOKUP(D25,'Vta RdV'!$A$3:$B$2000,2,0),0)</f>
        <v>1603.93</v>
      </c>
      <c r="G25" s="220">
        <f>VLOOKUP(D25,Objetivos!$G$5:$H$3000,2,0)</f>
        <v>2589.3355200000001</v>
      </c>
      <c r="H25" s="223">
        <f t="shared" si="1"/>
        <v>0.61943691252495547</v>
      </c>
      <c r="I25" s="220">
        <f>IF(H25="",0,RANK($H25,H25:H26,0))</f>
        <v>1</v>
      </c>
      <c r="L25" s="100"/>
      <c r="M25" s="84" t="s">
        <v>2582</v>
      </c>
    </row>
    <row r="26" spans="1:13" ht="18" thickBot="1" x14ac:dyDescent="0.35">
      <c r="A26" s="212">
        <v>51</v>
      </c>
      <c r="B26" s="212" t="s">
        <v>871</v>
      </c>
      <c r="C26" s="213" t="s">
        <v>363</v>
      </c>
      <c r="D26" s="213">
        <v>265</v>
      </c>
      <c r="E26" s="213" t="s">
        <v>873</v>
      </c>
      <c r="F26" s="221">
        <f>IFERROR(VLOOKUP(D26,'Vta RdV'!$A$3:$B$2000,2,0),0)</f>
        <v>896.66</v>
      </c>
      <c r="G26" s="221">
        <f>VLOOKUP(D26,Objetivos!$G$5:$H$3000,2,0)</f>
        <v>2397.4202590476193</v>
      </c>
      <c r="H26" s="224">
        <f t="shared" si="1"/>
        <v>0.37401035409461342</v>
      </c>
      <c r="I26" s="221">
        <f>IF(H26="",0,RANK($H26,H25:H26,0))</f>
        <v>2</v>
      </c>
      <c r="L26" s="100"/>
      <c r="M26" s="84" t="s">
        <v>2582</v>
      </c>
    </row>
    <row r="27" spans="1:13" ht="17.25" x14ac:dyDescent="0.3">
      <c r="A27" s="206">
        <v>51</v>
      </c>
      <c r="B27" s="206" t="s">
        <v>871</v>
      </c>
      <c r="C27" s="207" t="s">
        <v>363</v>
      </c>
      <c r="D27" s="207">
        <v>58297</v>
      </c>
      <c r="E27" s="207" t="s">
        <v>874</v>
      </c>
      <c r="F27" s="66">
        <f>IFERROR(VLOOKUP(D27,'Vta RdV'!$A$3:$B$2000,2,0),0)</f>
        <v>1365.29</v>
      </c>
      <c r="G27" s="66">
        <f>VLOOKUP(D27,Objetivos!$G$5:$H$3000,2,0)</f>
        <v>2507.7508800000005</v>
      </c>
      <c r="H27" s="67">
        <f t="shared" si="1"/>
        <v>0.54442808130925657</v>
      </c>
      <c r="I27" s="66">
        <f>IF(H27="",0,RANK($H27,H27:H28,0))</f>
        <v>1</v>
      </c>
      <c r="L27" s="100"/>
      <c r="M27" s="84" t="s">
        <v>2582</v>
      </c>
    </row>
    <row r="28" spans="1:13" ht="18" thickBot="1" x14ac:dyDescent="0.35">
      <c r="A28" s="208">
        <v>51</v>
      </c>
      <c r="B28" s="208" t="s">
        <v>871</v>
      </c>
      <c r="C28" s="209" t="s">
        <v>363</v>
      </c>
      <c r="D28" s="209">
        <v>5807</v>
      </c>
      <c r="E28" s="209" t="s">
        <v>875</v>
      </c>
      <c r="F28" s="55">
        <f>IFERROR(VLOOKUP(D28,'Vta RdV'!$A$3:$B$2000,2,0),0)</f>
        <v>1210.6000000000001</v>
      </c>
      <c r="G28" s="55">
        <f>VLOOKUP(D28,Objetivos!$G$5:$H$3000,2,0)</f>
        <v>2270.8197104761907</v>
      </c>
      <c r="H28" s="56">
        <f t="shared" si="1"/>
        <v>0.53311145504639701</v>
      </c>
      <c r="I28" s="55">
        <f>IF(H28="",0,RANK($H28,H27:H28,0))</f>
        <v>2</v>
      </c>
      <c r="L28" s="100"/>
      <c r="M28" s="84" t="s">
        <v>2582</v>
      </c>
    </row>
    <row r="29" spans="1:13" ht="17.25" x14ac:dyDescent="0.3">
      <c r="A29" s="210">
        <v>51</v>
      </c>
      <c r="B29" s="210" t="s">
        <v>871</v>
      </c>
      <c r="C29" s="211" t="s">
        <v>363</v>
      </c>
      <c r="D29" s="211">
        <v>33003</v>
      </c>
      <c r="E29" s="211" t="s">
        <v>876</v>
      </c>
      <c r="F29" s="220">
        <f>IFERROR(VLOOKUP(D29,'Vta RdV'!$A$3:$B$2000,2,0),0)</f>
        <v>1152.93</v>
      </c>
      <c r="G29" s="220">
        <f>VLOOKUP(D29,Objetivos!$G$5:$H$3000,2,0)</f>
        <v>1602.6597180952383</v>
      </c>
      <c r="H29" s="223">
        <f t="shared" si="1"/>
        <v>0.71938539852381</v>
      </c>
      <c r="I29" s="220">
        <f>IF(H29="",0,RANK($H29,H29:H30,0))</f>
        <v>2</v>
      </c>
      <c r="L29" s="100"/>
      <c r="M29" s="84" t="s">
        <v>2582</v>
      </c>
    </row>
    <row r="30" spans="1:13" ht="18" thickBot="1" x14ac:dyDescent="0.35">
      <c r="A30" s="212">
        <v>51</v>
      </c>
      <c r="B30" s="212" t="s">
        <v>871</v>
      </c>
      <c r="C30" s="213" t="s">
        <v>363</v>
      </c>
      <c r="D30" s="213">
        <v>380</v>
      </c>
      <c r="E30" s="213" t="s">
        <v>877</v>
      </c>
      <c r="F30" s="221">
        <f>IFERROR(VLOOKUP(D30,'Vta RdV'!$A$3:$B$2000,2,0),0)</f>
        <v>1154.49</v>
      </c>
      <c r="G30" s="221">
        <f>VLOOKUP(D30,Objetivos!$G$5:$H$3000,2,0)</f>
        <v>1603.6966247619048</v>
      </c>
      <c r="H30" s="224">
        <f t="shared" si="1"/>
        <v>0.71989301603188394</v>
      </c>
      <c r="I30" s="221">
        <f>IF(H30="",0,RANK($H30,H29:H30,0))</f>
        <v>1</v>
      </c>
      <c r="L30" s="100"/>
      <c r="M30" s="84" t="s">
        <v>2582</v>
      </c>
    </row>
    <row r="31" spans="1:13" ht="17.25" x14ac:dyDescent="0.3">
      <c r="A31" s="206">
        <v>51</v>
      </c>
      <c r="B31" s="206" t="s">
        <v>871</v>
      </c>
      <c r="C31" s="207" t="s">
        <v>363</v>
      </c>
      <c r="D31" s="207">
        <v>5055</v>
      </c>
      <c r="E31" s="207" t="s">
        <v>878</v>
      </c>
      <c r="F31" s="66">
        <f>IFERROR(VLOOKUP(D31,'Vta RdV'!$A$3:$B$2000,2,0),0)</f>
        <v>366.48</v>
      </c>
      <c r="G31" s="66">
        <f>VLOOKUP(D31,Objetivos!$G$5:$H$3000,2,0)</f>
        <v>1403.4660723809525</v>
      </c>
      <c r="H31" s="67">
        <f t="shared" si="1"/>
        <v>0.26112494431609162</v>
      </c>
      <c r="I31" s="66">
        <f>IF(H31="",0,RANK($H31,H31:H32,0))</f>
        <v>2</v>
      </c>
      <c r="L31" s="100"/>
      <c r="M31" s="84" t="s">
        <v>2582</v>
      </c>
    </row>
    <row r="32" spans="1:13" ht="18" thickBot="1" x14ac:dyDescent="0.35">
      <c r="A32" s="208">
        <v>51</v>
      </c>
      <c r="B32" s="208" t="s">
        <v>871</v>
      </c>
      <c r="C32" s="209" t="s">
        <v>363</v>
      </c>
      <c r="D32" s="209">
        <v>52388</v>
      </c>
      <c r="E32" s="209" t="s">
        <v>879</v>
      </c>
      <c r="F32" s="55">
        <f>IFERROR(VLOOKUP(D32,'Vta RdV'!$A$3:$B$2000,2,0),0)</f>
        <v>1706.72</v>
      </c>
      <c r="G32" s="55">
        <f>VLOOKUP(D32,Objetivos!$G$5:$H$3000,2,0)</f>
        <v>1258.1599314285713</v>
      </c>
      <c r="H32" s="56">
        <f t="shared" si="1"/>
        <v>1.3565207072380008</v>
      </c>
      <c r="I32" s="55">
        <f>IF(H32="",0,RANK($H32,H31:H32,0))</f>
        <v>1</v>
      </c>
      <c r="L32" s="100"/>
      <c r="M32" s="84" t="s">
        <v>2582</v>
      </c>
    </row>
    <row r="33" spans="1:13" ht="17.25" x14ac:dyDescent="0.3">
      <c r="A33" s="216">
        <v>51</v>
      </c>
      <c r="B33" s="216" t="s">
        <v>871</v>
      </c>
      <c r="C33" s="217" t="s">
        <v>363</v>
      </c>
      <c r="D33" s="217">
        <v>52356</v>
      </c>
      <c r="E33" s="217" t="s">
        <v>880</v>
      </c>
      <c r="F33" s="222">
        <f>IFERROR(VLOOKUP(D33,'Vta RdV'!$A$3:$B$2000,2,0),0)</f>
        <v>869.3900000000001</v>
      </c>
      <c r="G33" s="222">
        <f>VLOOKUP(D33,Objetivos!$G$5:$H$3000,2,0)</f>
        <v>1309.5612495238095</v>
      </c>
      <c r="H33" s="225">
        <f t="shared" si="1"/>
        <v>0.66387883752373777</v>
      </c>
      <c r="I33" s="220">
        <f>IF(H33="",0,RANK($H33,H33:H35,0))</f>
        <v>2</v>
      </c>
      <c r="L33" s="100"/>
      <c r="M33" s="84" t="s">
        <v>2582</v>
      </c>
    </row>
    <row r="34" spans="1:13" ht="17.25" x14ac:dyDescent="0.3">
      <c r="A34" s="210">
        <v>51</v>
      </c>
      <c r="B34" s="210" t="s">
        <v>871</v>
      </c>
      <c r="C34" s="211" t="s">
        <v>363</v>
      </c>
      <c r="D34" s="211">
        <v>42445</v>
      </c>
      <c r="E34" s="211" t="s">
        <v>881</v>
      </c>
      <c r="F34" s="220">
        <f>IFERROR(VLOOKUP(D34,'Vta RdV'!$A$3:$B$2000,2,0),0)</f>
        <v>1639.48</v>
      </c>
      <c r="G34" s="220">
        <f>VLOOKUP(D34,Objetivos!$G$5:$H$3000,2,0)</f>
        <v>1227.2370742857145</v>
      </c>
      <c r="H34" s="223">
        <f t="shared" si="1"/>
        <v>1.3359114015963234</v>
      </c>
      <c r="I34" s="220">
        <f>IF(H34="",0,RANK($H34,H33:H35,0))</f>
        <v>1</v>
      </c>
      <c r="L34" s="100"/>
      <c r="M34" s="84" t="s">
        <v>2582</v>
      </c>
    </row>
    <row r="35" spans="1:13" ht="18" thickBot="1" x14ac:dyDescent="0.35">
      <c r="A35" s="212">
        <v>51</v>
      </c>
      <c r="B35" s="212" t="s">
        <v>871</v>
      </c>
      <c r="C35" s="213" t="s">
        <v>363</v>
      </c>
      <c r="D35" s="213">
        <v>53386</v>
      </c>
      <c r="E35" s="213" t="s">
        <v>882</v>
      </c>
      <c r="F35" s="221">
        <f>IFERROR(VLOOKUP(D35,'Vta RdV'!$A$3:$B$2000,2,0),0)</f>
        <v>530.31999999999994</v>
      </c>
      <c r="G35" s="221">
        <f>VLOOKUP(D35,Objetivos!$G$5:$H$3000,2,0)</f>
        <v>1007.9997409523811</v>
      </c>
      <c r="H35" s="224">
        <f t="shared" si="1"/>
        <v>0.52611124631732697</v>
      </c>
      <c r="I35" s="221">
        <f>IF(H35="",0,RANK($H35,H33:H35,0))</f>
        <v>3</v>
      </c>
      <c r="L35" s="100"/>
      <c r="M35" s="84" t="s">
        <v>2582</v>
      </c>
    </row>
    <row r="36" spans="1:13" ht="17.25" x14ac:dyDescent="0.3">
      <c r="A36" s="206">
        <v>51</v>
      </c>
      <c r="B36" s="206" t="s">
        <v>883</v>
      </c>
      <c r="C36" s="207" t="s">
        <v>364</v>
      </c>
      <c r="D36" s="207">
        <v>5224</v>
      </c>
      <c r="E36" s="207" t="s">
        <v>884</v>
      </c>
      <c r="F36" s="66">
        <f>IFERROR(VLOOKUP(D36,'Vta RdV'!$A$3:$B$2000,2,0),0)</f>
        <v>3443.93</v>
      </c>
      <c r="G36" s="66">
        <f>VLOOKUP(D36,Objetivos!$G$5:$H$3000,2,0)</f>
        <v>5330.7076800000004</v>
      </c>
      <c r="H36" s="67">
        <f t="shared" si="1"/>
        <v>0.64605493430470751</v>
      </c>
      <c r="I36" s="66">
        <f>IF(H36="",0,RANK($H36,H36:H37,0))</f>
        <v>1</v>
      </c>
      <c r="L36" s="100"/>
      <c r="M36" s="84" t="s">
        <v>2582</v>
      </c>
    </row>
    <row r="37" spans="1:13" ht="18" thickBot="1" x14ac:dyDescent="0.35">
      <c r="A37" s="208">
        <v>51</v>
      </c>
      <c r="B37" s="208" t="s">
        <v>883</v>
      </c>
      <c r="C37" s="209" t="s">
        <v>364</v>
      </c>
      <c r="D37" s="209">
        <v>5255</v>
      </c>
      <c r="E37" s="209" t="s">
        <v>885</v>
      </c>
      <c r="F37" s="55">
        <f>IFERROR(VLOOKUP(D37,'Vta RdV'!$A$3:$B$2000,2,0),0)</f>
        <v>1405.44</v>
      </c>
      <c r="G37" s="55">
        <f>VLOOKUP(D37,Objetivos!$G$5:$H$3000,2,0)</f>
        <v>3072.2907809523813</v>
      </c>
      <c r="H37" s="56">
        <f t="shared" si="1"/>
        <v>0.45745669931813121</v>
      </c>
      <c r="I37" s="55">
        <f>IF(H37="",0,RANK($H37,H36:H37,0))</f>
        <v>2</v>
      </c>
      <c r="L37" s="100"/>
      <c r="M37" s="84" t="s">
        <v>2582</v>
      </c>
    </row>
    <row r="38" spans="1:13" ht="17.25" x14ac:dyDescent="0.3">
      <c r="A38" s="210">
        <v>51</v>
      </c>
      <c r="B38" s="210" t="s">
        <v>883</v>
      </c>
      <c r="C38" s="211" t="s">
        <v>364</v>
      </c>
      <c r="D38" s="211">
        <v>1584</v>
      </c>
      <c r="E38" s="211" t="s">
        <v>886</v>
      </c>
      <c r="F38" s="220">
        <f>IFERROR(VLOOKUP(D38,'Vta RdV'!$A$3:$B$2000,2,0),0)</f>
        <v>1410.63</v>
      </c>
      <c r="G38" s="220">
        <f>VLOOKUP(D38,Objetivos!$G$5:$H$3000,2,0)</f>
        <v>2923.8669104761902</v>
      </c>
      <c r="H38" s="223">
        <f t="shared" si="1"/>
        <v>0.48245356002550077</v>
      </c>
      <c r="I38" s="220">
        <f>IF(H38="",0,RANK($H38,H38:H39,0))</f>
        <v>1</v>
      </c>
      <c r="L38" s="100"/>
      <c r="M38" s="84" t="s">
        <v>2582</v>
      </c>
    </row>
    <row r="39" spans="1:13" ht="18" thickBot="1" x14ac:dyDescent="0.35">
      <c r="A39" s="212">
        <v>51</v>
      </c>
      <c r="B39" s="212" t="s">
        <v>883</v>
      </c>
      <c r="C39" s="213" t="s">
        <v>364</v>
      </c>
      <c r="D39" s="213">
        <v>5551</v>
      </c>
      <c r="E39" s="213" t="s">
        <v>887</v>
      </c>
      <c r="F39" s="221">
        <f>IFERROR(VLOOKUP(D39,'Vta RdV'!$A$3:$B$2000,2,0),0)</f>
        <v>535.17000000000007</v>
      </c>
      <c r="G39" s="221">
        <f>VLOOKUP(D39,Objetivos!$G$5:$H$3000,2,0)</f>
        <v>2263.7272152380951</v>
      </c>
      <c r="H39" s="224">
        <f t="shared" si="1"/>
        <v>0.23641099351438941</v>
      </c>
      <c r="I39" s="221">
        <f>IF(H39="",0,RANK($H39,H38:H39,0))</f>
        <v>2</v>
      </c>
      <c r="L39" s="100"/>
      <c r="M39" s="84" t="s">
        <v>2582</v>
      </c>
    </row>
    <row r="40" spans="1:13" ht="17.25" x14ac:dyDescent="0.3">
      <c r="A40" s="206">
        <v>51</v>
      </c>
      <c r="B40" s="206" t="s">
        <v>883</v>
      </c>
      <c r="C40" s="207" t="s">
        <v>364</v>
      </c>
      <c r="D40" s="207">
        <v>52017</v>
      </c>
      <c r="E40" s="207" t="s">
        <v>888</v>
      </c>
      <c r="F40" s="66">
        <f>IFERROR(VLOOKUP(D40,'Vta RdV'!$A$3:$B$2000,2,0),0)</f>
        <v>524.75</v>
      </c>
      <c r="G40" s="66">
        <f>VLOOKUP(D40,Objetivos!$G$5:$H$3000,2,0)</f>
        <v>2211.4088990476189</v>
      </c>
      <c r="H40" s="67">
        <f t="shared" si="1"/>
        <v>0.23729216257834207</v>
      </c>
      <c r="I40" s="66">
        <f>IF(H40="",0,RANK($H40,H40:H41,0))</f>
        <v>1</v>
      </c>
      <c r="L40" s="100"/>
      <c r="M40" s="84" t="s">
        <v>2582</v>
      </c>
    </row>
    <row r="41" spans="1:13" ht="18" thickBot="1" x14ac:dyDescent="0.35">
      <c r="A41" s="208">
        <v>51</v>
      </c>
      <c r="B41" s="208" t="s">
        <v>883</v>
      </c>
      <c r="C41" s="209" t="s">
        <v>364</v>
      </c>
      <c r="D41" s="209">
        <v>5201</v>
      </c>
      <c r="E41" s="209" t="s">
        <v>889</v>
      </c>
      <c r="F41" s="55">
        <f>IFERROR(VLOOKUP(D41,'Vta RdV'!$A$3:$B$2000,2,0),0)</f>
        <v>329.68</v>
      </c>
      <c r="G41" s="55">
        <f>VLOOKUP(D41,Objetivos!$G$5:$H$3000,2,0)</f>
        <v>2696.8169219047618</v>
      </c>
      <c r="H41" s="56">
        <f t="shared" si="1"/>
        <v>0.12224782384083641</v>
      </c>
      <c r="I41" s="55">
        <f>IF(H41="",0,RANK($H41,H40:H41,0))</f>
        <v>2</v>
      </c>
      <c r="L41" s="100"/>
      <c r="M41" s="84" t="s">
        <v>2582</v>
      </c>
    </row>
    <row r="42" spans="1:13" ht="17.25" x14ac:dyDescent="0.3">
      <c r="A42" s="210">
        <v>51</v>
      </c>
      <c r="B42" s="210" t="s">
        <v>883</v>
      </c>
      <c r="C42" s="211" t="s">
        <v>364</v>
      </c>
      <c r="D42" s="211">
        <v>52612</v>
      </c>
      <c r="E42" s="211" t="s">
        <v>890</v>
      </c>
      <c r="F42" s="220">
        <f>IFERROR(VLOOKUP(D42,'Vta RdV'!$A$3:$B$2000,2,0),0)</f>
        <v>1262.9000000000001</v>
      </c>
      <c r="G42" s="220">
        <f>VLOOKUP(D42,Objetivos!$G$5:$H$3000,2,0)</f>
        <v>1456.5170361904763</v>
      </c>
      <c r="H42" s="223">
        <f t="shared" si="1"/>
        <v>0.86706847130543552</v>
      </c>
      <c r="I42" s="220">
        <f>IF(H42="",0,RANK($H42,H42:H43,0))</f>
        <v>1</v>
      </c>
      <c r="L42" s="100"/>
      <c r="M42" s="84" t="s">
        <v>2582</v>
      </c>
    </row>
    <row r="43" spans="1:13" ht="18" thickBot="1" x14ac:dyDescent="0.35">
      <c r="A43" s="212">
        <v>51</v>
      </c>
      <c r="B43" s="212" t="s">
        <v>883</v>
      </c>
      <c r="C43" s="213" t="s">
        <v>364</v>
      </c>
      <c r="D43" s="213">
        <v>5198</v>
      </c>
      <c r="E43" s="213" t="s">
        <v>891</v>
      </c>
      <c r="F43" s="221">
        <f>IFERROR(VLOOKUP(D43,'Vta RdV'!$A$3:$B$2000,2,0),0)</f>
        <v>294.34999999999997</v>
      </c>
      <c r="G43" s="221">
        <f>VLOOKUP(D43,Objetivos!$G$5:$H$3000,2,0)</f>
        <v>1420.1159085714287</v>
      </c>
      <c r="H43" s="224">
        <f t="shared" si="1"/>
        <v>0.20727181367618264</v>
      </c>
      <c r="I43" s="221">
        <f>IF(H43="",0,RANK($H43,H42:H43,0))</f>
        <v>2</v>
      </c>
      <c r="L43" s="100"/>
      <c r="M43" s="84" t="s">
        <v>2582</v>
      </c>
    </row>
    <row r="44" spans="1:13" ht="17.25" x14ac:dyDescent="0.3">
      <c r="A44" s="206">
        <v>51</v>
      </c>
      <c r="B44" s="206" t="s">
        <v>883</v>
      </c>
      <c r="C44" s="207" t="s">
        <v>364</v>
      </c>
      <c r="D44" s="207">
        <v>50272</v>
      </c>
      <c r="E44" s="207" t="s">
        <v>892</v>
      </c>
      <c r="F44" s="66">
        <f>IFERROR(VLOOKUP(D44,'Vta RdV'!$A$3:$B$2000,2,0),0)</f>
        <v>653.18999999999994</v>
      </c>
      <c r="G44" s="66">
        <f>VLOOKUP(D44,Objetivos!$G$5:$H$3000,2,0)</f>
        <v>1250.4026209523811</v>
      </c>
      <c r="H44" s="67">
        <f t="shared" si="1"/>
        <v>0.52238374188826597</v>
      </c>
      <c r="I44" s="66" t="e">
        <f>IF(H44="",0,RANK($H44,H44:H45,0))</f>
        <v>#DIV/0!</v>
      </c>
      <c r="L44" s="100"/>
      <c r="M44" s="84" t="s">
        <v>2582</v>
      </c>
    </row>
    <row r="45" spans="1:13" ht="18" thickBot="1" x14ac:dyDescent="0.35">
      <c r="A45" s="208">
        <v>51</v>
      </c>
      <c r="B45" s="208" t="s">
        <v>883</v>
      </c>
      <c r="C45" s="209" t="s">
        <v>364</v>
      </c>
      <c r="D45" s="209">
        <v>53751</v>
      </c>
      <c r="E45" s="209" t="s">
        <v>893</v>
      </c>
      <c r="F45" s="55">
        <f>IFERROR(VLOOKUP(D45,'Vta RdV'!$A$3:$B$2000,2,0),0)</f>
        <v>0</v>
      </c>
      <c r="G45" s="55">
        <f>VLOOKUP(D45,Objetivos!$G$5:$H$3000,2,0)</f>
        <v>0</v>
      </c>
      <c r="H45" s="56" t="e">
        <f t="shared" si="1"/>
        <v>#DIV/0!</v>
      </c>
      <c r="I45" s="55" t="e">
        <f>IF(H45="",0,RANK($H45,H44:H45,0))</f>
        <v>#DIV/0!</v>
      </c>
      <c r="L45" s="100"/>
      <c r="M45" s="84" t="s">
        <v>2582</v>
      </c>
    </row>
    <row r="46" spans="1:13" ht="17.25" x14ac:dyDescent="0.3">
      <c r="A46" s="239">
        <v>51</v>
      </c>
      <c r="B46" s="239" t="s">
        <v>883</v>
      </c>
      <c r="C46" s="240" t="s">
        <v>364</v>
      </c>
      <c r="D46" s="240">
        <v>53683</v>
      </c>
      <c r="E46" s="240" t="s">
        <v>894</v>
      </c>
      <c r="F46" s="241">
        <f>IFERROR(VLOOKUP(D46,'Vta RdV'!$A$3:$B$2000,2,0),0)</f>
        <v>598.01</v>
      </c>
      <c r="G46" s="241">
        <f>VLOOKUP(D46,Objetivos!$G$5:$H$3000,2,0)</f>
        <v>687.35871199999997</v>
      </c>
      <c r="H46" s="242">
        <f t="shared" si="1"/>
        <v>0.87001152318267261</v>
      </c>
      <c r="I46" s="220">
        <f>IF(H46="",0,RANK($H46,H46:H47,0))</f>
        <v>1</v>
      </c>
      <c r="L46" s="100"/>
      <c r="M46" s="84" t="s">
        <v>2582</v>
      </c>
    </row>
    <row r="47" spans="1:13" ht="18" thickBot="1" x14ac:dyDescent="0.35">
      <c r="A47" s="243">
        <v>51</v>
      </c>
      <c r="B47" s="243" t="s">
        <v>883</v>
      </c>
      <c r="C47" s="244" t="s">
        <v>364</v>
      </c>
      <c r="D47" s="244">
        <v>53700</v>
      </c>
      <c r="E47" s="244" t="s">
        <v>895</v>
      </c>
      <c r="F47" s="59">
        <f>IFERROR(VLOOKUP(D47,'Vta RdV'!$A$3:$B$2000,2,0),0)</f>
        <v>109.4</v>
      </c>
      <c r="G47" s="59">
        <f>VLOOKUP(D47,Objetivos!$G$5:$H$3000,2,0)</f>
        <v>543.05644952380953</v>
      </c>
      <c r="H47" s="60">
        <f t="shared" si="1"/>
        <v>0.20145235379476609</v>
      </c>
      <c r="I47" s="221">
        <f>IF(H47="",0,RANK($H47,H46:H47,0))</f>
        <v>2</v>
      </c>
      <c r="L47" s="100"/>
      <c r="M47" s="84" t="s">
        <v>2582</v>
      </c>
    </row>
    <row r="48" spans="1:13" ht="17.25" x14ac:dyDescent="0.3">
      <c r="A48" s="214">
        <v>51</v>
      </c>
      <c r="B48" s="214" t="s">
        <v>896</v>
      </c>
      <c r="C48" s="215" t="s">
        <v>365</v>
      </c>
      <c r="D48" s="215">
        <v>1398</v>
      </c>
      <c r="E48" s="215" t="s">
        <v>897</v>
      </c>
      <c r="F48" s="53">
        <f>IFERROR(VLOOKUP(D48,'Vta RdV'!$A$3:$B$2000,2,0),0)</f>
        <v>154.07</v>
      </c>
      <c r="G48" s="53">
        <f>VLOOKUP(D48,Objetivos!$G$5:$H$3000,2,0)</f>
        <v>1166.088419047619</v>
      </c>
      <c r="H48" s="61">
        <f t="shared" si="1"/>
        <v>0.13212548678412722</v>
      </c>
      <c r="I48" s="53">
        <f>IF(H48="",0,RANK($H48,H48:H50,0))</f>
        <v>2</v>
      </c>
      <c r="L48" s="100"/>
      <c r="M48" s="84" t="s">
        <v>2582</v>
      </c>
    </row>
    <row r="49" spans="1:13" ht="17.25" x14ac:dyDescent="0.3">
      <c r="A49" s="206">
        <v>51</v>
      </c>
      <c r="B49" s="206" t="s">
        <v>896</v>
      </c>
      <c r="C49" s="207" t="s">
        <v>365</v>
      </c>
      <c r="D49" s="207">
        <v>24018</v>
      </c>
      <c r="E49" s="207" t="s">
        <v>2534</v>
      </c>
      <c r="F49" s="66">
        <f>IFERROR(VLOOKUP(D49,'Vta RdV'!$A$3:$B$2000,2,0),0)</f>
        <v>158.16999999999999</v>
      </c>
      <c r="G49" s="66">
        <f>VLOOKUP(D49,Objetivos!$G$5:$H$3000,2,0)</f>
        <v>2065.6417447619051</v>
      </c>
      <c r="H49" s="67">
        <f t="shared" ref="H49" si="3">+F49/G49</f>
        <v>7.6571845239422842E-2</v>
      </c>
      <c r="I49" s="66">
        <f>IF(H49="",0,RANK($H49,H48:H50,0))</f>
        <v>3</v>
      </c>
      <c r="L49" s="100"/>
      <c r="M49" s="84" t="s">
        <v>2582</v>
      </c>
    </row>
    <row r="50" spans="1:13" ht="18" thickBot="1" x14ac:dyDescent="0.35">
      <c r="A50" s="208">
        <v>51</v>
      </c>
      <c r="B50" s="208" t="s">
        <v>896</v>
      </c>
      <c r="C50" s="209" t="s">
        <v>365</v>
      </c>
      <c r="D50" s="209">
        <v>6505</v>
      </c>
      <c r="E50" s="209" t="s">
        <v>898</v>
      </c>
      <c r="F50" s="55">
        <f>IFERROR(VLOOKUP(D50,'Vta RdV'!$A$3:$B$2000,2,0),0)</f>
        <v>715.37</v>
      </c>
      <c r="G50" s="55">
        <f>VLOOKUP(D50,Objetivos!$G$5:$H$3000,2,0)</f>
        <v>2164.1485714285714</v>
      </c>
      <c r="H50" s="56">
        <f t="shared" si="1"/>
        <v>0.33055493945490938</v>
      </c>
      <c r="I50" s="55">
        <f>IF(H50="",0,RANK($H50,H48:H50,0))</f>
        <v>1</v>
      </c>
      <c r="L50" s="100"/>
      <c r="M50" s="84" t="s">
        <v>2582</v>
      </c>
    </row>
    <row r="51" spans="1:13" ht="17.25" x14ac:dyDescent="0.3">
      <c r="A51" s="216">
        <v>51</v>
      </c>
      <c r="B51" s="216" t="s">
        <v>896</v>
      </c>
      <c r="C51" s="217" t="s">
        <v>365</v>
      </c>
      <c r="D51" s="217">
        <v>2306</v>
      </c>
      <c r="E51" s="217" t="s">
        <v>899</v>
      </c>
      <c r="F51" s="222">
        <f>IFERROR(VLOOKUP(D51,'Vta RdV'!$A$3:$B$2000,2,0),0)</f>
        <v>196.1</v>
      </c>
      <c r="G51" s="222">
        <f>VLOOKUP(D51,Objetivos!$G$5:$H$3000,2,0)</f>
        <v>1894.0853200000001</v>
      </c>
      <c r="H51" s="225">
        <f t="shared" si="1"/>
        <v>0.1035328229036694</v>
      </c>
      <c r="I51" s="220">
        <f>IF(H51="",0,RANK($H51,H51:H52,0))</f>
        <v>2</v>
      </c>
      <c r="L51" s="100"/>
      <c r="M51" s="84" t="s">
        <v>2582</v>
      </c>
    </row>
    <row r="52" spans="1:13" ht="18" thickBot="1" x14ac:dyDescent="0.35">
      <c r="A52" s="212">
        <v>51</v>
      </c>
      <c r="B52" s="212" t="s">
        <v>896</v>
      </c>
      <c r="C52" s="213" t="s">
        <v>365</v>
      </c>
      <c r="D52" s="213">
        <v>42298</v>
      </c>
      <c r="E52" s="213" t="s">
        <v>900</v>
      </c>
      <c r="F52" s="221">
        <f>IFERROR(VLOOKUP(D52,'Vta RdV'!$A$3:$B$2000,2,0),0)</f>
        <v>640.55000000000007</v>
      </c>
      <c r="G52" s="221">
        <f>VLOOKUP(D52,Objetivos!$G$5:$H$3000,2,0)</f>
        <v>1373.6874666666668</v>
      </c>
      <c r="H52" s="224">
        <f t="shared" si="1"/>
        <v>0.46629966098062481</v>
      </c>
      <c r="I52" s="221">
        <f>IF(H52="",0,RANK($H52,H51:H52,0))</f>
        <v>1</v>
      </c>
      <c r="L52" s="100"/>
      <c r="M52" s="84" t="s">
        <v>2582</v>
      </c>
    </row>
    <row r="53" spans="1:13" ht="17.25" x14ac:dyDescent="0.3">
      <c r="A53" s="206">
        <v>51</v>
      </c>
      <c r="B53" s="206" t="s">
        <v>896</v>
      </c>
      <c r="C53" s="207" t="s">
        <v>365</v>
      </c>
      <c r="D53" s="207">
        <v>53475</v>
      </c>
      <c r="E53" s="207" t="s">
        <v>902</v>
      </c>
      <c r="F53" s="66">
        <f>IFERROR(VLOOKUP(D53,'Vta RdV'!$A$3:$B$2000,2,0),0)</f>
        <v>43.5</v>
      </c>
      <c r="G53" s="66">
        <f>VLOOKUP(D53,Objetivos!$G$5:$H$3000,2,0)</f>
        <v>1006.2751161904762</v>
      </c>
      <c r="H53" s="67">
        <f t="shared" si="1"/>
        <v>4.3228734667196081E-2</v>
      </c>
      <c r="I53" s="66">
        <f>IF(H53="",0,RANK($H53,H53:H54,0))</f>
        <v>1</v>
      </c>
      <c r="L53" s="100"/>
      <c r="M53" s="84" t="s">
        <v>2582</v>
      </c>
    </row>
    <row r="54" spans="1:13" ht="18" thickBot="1" x14ac:dyDescent="0.35">
      <c r="A54" s="208">
        <v>51</v>
      </c>
      <c r="B54" s="208" t="s">
        <v>896</v>
      </c>
      <c r="C54" s="209" t="s">
        <v>365</v>
      </c>
      <c r="D54" s="209">
        <v>52278</v>
      </c>
      <c r="E54" s="209" t="s">
        <v>901</v>
      </c>
      <c r="F54" s="55">
        <f>IFERROR(VLOOKUP(D54,'Vta RdV'!$A$3:$B$2000,2,0),0)</f>
        <v>0</v>
      </c>
      <c r="G54" s="55">
        <f>VLOOKUP(D54,Objetivos!$G$5:$H$3000,2,0)</f>
        <v>1086.1063542857144</v>
      </c>
      <c r="H54" s="56">
        <f t="shared" si="1"/>
        <v>0</v>
      </c>
      <c r="I54" s="55">
        <f>IF(H54="",0,RANK($H54,H53:H54,0))</f>
        <v>2</v>
      </c>
      <c r="L54" s="100"/>
      <c r="M54" s="84" t="s">
        <v>2582</v>
      </c>
    </row>
    <row r="55" spans="1:13" ht="17.25" x14ac:dyDescent="0.3">
      <c r="A55" s="216">
        <v>51</v>
      </c>
      <c r="B55" s="216" t="s">
        <v>896</v>
      </c>
      <c r="C55" s="217" t="s">
        <v>365</v>
      </c>
      <c r="D55" s="217">
        <v>53149</v>
      </c>
      <c r="E55" s="217" t="s">
        <v>903</v>
      </c>
      <c r="F55" s="222">
        <f>IFERROR(VLOOKUP(D55,'Vta RdV'!$A$3:$B$2000,2,0),0)</f>
        <v>374.87</v>
      </c>
      <c r="G55" s="222">
        <f>VLOOKUP(D55,Objetivos!$G$5:$H$3000,2,0)</f>
        <v>864.53863619047627</v>
      </c>
      <c r="H55" s="225">
        <f t="shared" si="1"/>
        <v>0.43360699488438842</v>
      </c>
      <c r="I55" s="220">
        <f>IF(H55="",0,RANK($H55,H55:H56,0))</f>
        <v>2</v>
      </c>
      <c r="L55" s="100"/>
      <c r="M55" s="84" t="s">
        <v>2582</v>
      </c>
    </row>
    <row r="56" spans="1:13" ht="18" thickBot="1" x14ac:dyDescent="0.35">
      <c r="A56" s="212">
        <v>51</v>
      </c>
      <c r="B56" s="212" t="s">
        <v>896</v>
      </c>
      <c r="C56" s="213" t="s">
        <v>365</v>
      </c>
      <c r="D56" s="213">
        <v>53598</v>
      </c>
      <c r="E56" s="213" t="s">
        <v>904</v>
      </c>
      <c r="F56" s="221">
        <f>IFERROR(VLOOKUP(D56,'Vta RdV'!$A$3:$B$2000,2,0),0)</f>
        <v>1823.0300000000002</v>
      </c>
      <c r="G56" s="221">
        <f>VLOOKUP(D56,Objetivos!$G$5:$H$3000,2,0)</f>
        <v>795.24576000000002</v>
      </c>
      <c r="H56" s="224">
        <f t="shared" si="1"/>
        <v>2.2924108391348104</v>
      </c>
      <c r="I56" s="221">
        <f>IF(H56="",0,RANK($H56,H55:H56,0))</f>
        <v>1</v>
      </c>
      <c r="L56" s="100"/>
      <c r="M56" s="84" t="s">
        <v>2582</v>
      </c>
    </row>
    <row r="57" spans="1:13" ht="17.25" x14ac:dyDescent="0.3">
      <c r="A57" s="206">
        <v>51</v>
      </c>
      <c r="B57" s="206" t="s">
        <v>905</v>
      </c>
      <c r="C57" s="207" t="s">
        <v>361</v>
      </c>
      <c r="D57" s="207">
        <v>40269</v>
      </c>
      <c r="E57" s="207" t="s">
        <v>906</v>
      </c>
      <c r="F57" s="66">
        <f>IFERROR(VLOOKUP(D57,'Vta RdV'!$A$3:$B$2000,2,0),0)</f>
        <v>1951.87</v>
      </c>
      <c r="G57" s="66">
        <f>VLOOKUP(D57,Objetivos!$G$5:$H$3000,2,0)</f>
        <v>1745.9522209523811</v>
      </c>
      <c r="H57" s="67">
        <f t="shared" si="1"/>
        <v>1.1179400997212254</v>
      </c>
      <c r="I57" s="66">
        <f>IF(H57="",0,RANK($H57,H57:H58,0))</f>
        <v>1</v>
      </c>
      <c r="L57" s="100"/>
      <c r="M57" s="84" t="s">
        <v>2582</v>
      </c>
    </row>
    <row r="58" spans="1:13" ht="18" thickBot="1" x14ac:dyDescent="0.35">
      <c r="A58" s="208">
        <v>51</v>
      </c>
      <c r="B58" s="208" t="s">
        <v>905</v>
      </c>
      <c r="C58" s="209" t="s">
        <v>361</v>
      </c>
      <c r="D58" s="209">
        <v>20044</v>
      </c>
      <c r="E58" s="209" t="s">
        <v>907</v>
      </c>
      <c r="F58" s="55">
        <f>IFERROR(VLOOKUP(D58,'Vta RdV'!$A$3:$B$2000,2,0),0)</f>
        <v>81.5</v>
      </c>
      <c r="G58" s="55">
        <f>VLOOKUP(D58,Objetivos!$G$5:$H$3000,2,0)</f>
        <v>1642.49712</v>
      </c>
      <c r="H58" s="56">
        <f t="shared" si="1"/>
        <v>4.9619569500371483E-2</v>
      </c>
      <c r="I58" s="55">
        <f>IF(H58="",0,RANK($H58,H57:H58,0))</f>
        <v>2</v>
      </c>
      <c r="L58" s="100"/>
      <c r="M58" s="84" t="s">
        <v>2582</v>
      </c>
    </row>
    <row r="59" spans="1:13" ht="17.25" x14ac:dyDescent="0.3">
      <c r="A59" s="216">
        <v>51</v>
      </c>
      <c r="B59" s="216" t="s">
        <v>905</v>
      </c>
      <c r="C59" s="217" t="s">
        <v>361</v>
      </c>
      <c r="D59" s="217">
        <v>40331</v>
      </c>
      <c r="E59" s="217" t="s">
        <v>908</v>
      </c>
      <c r="F59" s="222">
        <f>IFERROR(VLOOKUP(D59,'Vta RdV'!$A$3:$B$2000,2,0),0)</f>
        <v>435.13</v>
      </c>
      <c r="G59" s="222">
        <f>VLOOKUP(D59,Objetivos!$G$5:$H$3000,2,0)</f>
        <v>1685.6426590476194</v>
      </c>
      <c r="H59" s="225">
        <f t="shared" si="1"/>
        <v>0.25813893452711173</v>
      </c>
      <c r="I59" s="220">
        <f>IF(H59="",0,RANK($H59,H59:H60,0))</f>
        <v>2</v>
      </c>
      <c r="L59" s="100"/>
      <c r="M59" s="84" t="s">
        <v>2582</v>
      </c>
    </row>
    <row r="60" spans="1:13" ht="18" thickBot="1" x14ac:dyDescent="0.35">
      <c r="A60" s="212">
        <v>51</v>
      </c>
      <c r="B60" s="212" t="s">
        <v>905</v>
      </c>
      <c r="C60" s="213" t="s">
        <v>361</v>
      </c>
      <c r="D60" s="213">
        <v>1844</v>
      </c>
      <c r="E60" s="213" t="s">
        <v>909</v>
      </c>
      <c r="F60" s="221">
        <f>IFERROR(VLOOKUP(D60,'Vta RdV'!$A$3:$B$2000,2,0),0)</f>
        <v>839.7</v>
      </c>
      <c r="G60" s="221">
        <f>VLOOKUP(D60,Objetivos!$G$5:$H$3000,2,0)</f>
        <v>1491.5155047619048</v>
      </c>
      <c r="H60" s="224">
        <f t="shared" si="1"/>
        <v>0.56298442578647145</v>
      </c>
      <c r="I60" s="221">
        <f>IF(H60="",0,RANK($H60,H59:H60,0))</f>
        <v>1</v>
      </c>
      <c r="L60" s="100"/>
      <c r="M60" s="84" t="s">
        <v>2582</v>
      </c>
    </row>
    <row r="61" spans="1:13" ht="17.25" x14ac:dyDescent="0.3">
      <c r="A61" s="206">
        <v>51</v>
      </c>
      <c r="B61" s="206" t="s">
        <v>905</v>
      </c>
      <c r="C61" s="207" t="s">
        <v>361</v>
      </c>
      <c r="D61" s="207">
        <v>45000</v>
      </c>
      <c r="E61" s="207" t="s">
        <v>910</v>
      </c>
      <c r="F61" s="66">
        <f>IFERROR(VLOOKUP(D61,'Vta RdV'!$A$3:$B$2000,2,0),0)</f>
        <v>1102.5</v>
      </c>
      <c r="G61" s="66">
        <f>VLOOKUP(D61,Objetivos!$G$5:$H$3000,2,0)</f>
        <v>1470.0784228571429</v>
      </c>
      <c r="H61" s="67">
        <f t="shared" si="1"/>
        <v>0.74995999047265594</v>
      </c>
      <c r="I61" s="66">
        <f>IF(H61="",0,RANK($H61,H61:H62,0))</f>
        <v>1</v>
      </c>
      <c r="L61" s="100"/>
      <c r="M61" s="84" t="s">
        <v>2582</v>
      </c>
    </row>
    <row r="62" spans="1:13" ht="18" thickBot="1" x14ac:dyDescent="0.35">
      <c r="A62" s="208">
        <v>51</v>
      </c>
      <c r="B62" s="208" t="s">
        <v>905</v>
      </c>
      <c r="C62" s="209" t="s">
        <v>361</v>
      </c>
      <c r="D62" s="209">
        <v>42396</v>
      </c>
      <c r="E62" s="209" t="s">
        <v>911</v>
      </c>
      <c r="F62" s="55">
        <f>IFERROR(VLOOKUP(D62,'Vta RdV'!$A$3:$B$2000,2,0),0)</f>
        <v>268.7</v>
      </c>
      <c r="G62" s="55">
        <f>VLOOKUP(D62,Objetivos!$G$5:$H$3000,2,0)</f>
        <v>1731.4176152380951</v>
      </c>
      <c r="H62" s="56">
        <f t="shared" si="1"/>
        <v>0.15519075099801952</v>
      </c>
      <c r="I62" s="55">
        <f>IF(H62="",0,RANK($H62,H61:H62,0))</f>
        <v>2</v>
      </c>
      <c r="L62" s="100"/>
      <c r="M62" s="84" t="s">
        <v>2582</v>
      </c>
    </row>
    <row r="63" spans="1:13" ht="17.25" x14ac:dyDescent="0.3">
      <c r="A63" s="216">
        <v>51</v>
      </c>
      <c r="B63" s="216" t="s">
        <v>905</v>
      </c>
      <c r="C63" s="217" t="s">
        <v>361</v>
      </c>
      <c r="D63" s="217">
        <v>40322</v>
      </c>
      <c r="E63" s="217" t="s">
        <v>912</v>
      </c>
      <c r="F63" s="222">
        <f>IFERROR(VLOOKUP(D63,'Vta RdV'!$A$3:$B$2000,2,0),0)</f>
        <v>119</v>
      </c>
      <c r="G63" s="222">
        <f>VLOOKUP(D63,Objetivos!$G$5:$H$3000,2,0)</f>
        <v>1092.2363809523811</v>
      </c>
      <c r="H63" s="225">
        <f t="shared" si="1"/>
        <v>0.10895077482791532</v>
      </c>
      <c r="I63" s="220">
        <f>IF(H63="",0,RANK($H63,H63:H64,0))</f>
        <v>2</v>
      </c>
      <c r="L63" s="100"/>
      <c r="M63" s="84" t="s">
        <v>2582</v>
      </c>
    </row>
    <row r="64" spans="1:13" ht="18" thickBot="1" x14ac:dyDescent="0.35">
      <c r="A64" s="212">
        <v>51</v>
      </c>
      <c r="B64" s="212" t="s">
        <v>905</v>
      </c>
      <c r="C64" s="213" t="s">
        <v>361</v>
      </c>
      <c r="D64" s="213">
        <v>52632</v>
      </c>
      <c r="E64" s="213" t="s">
        <v>913</v>
      </c>
      <c r="F64" s="221">
        <f>IFERROR(VLOOKUP(D64,'Vta RdV'!$A$3:$B$2000,2,0),0)</f>
        <v>938.04000000000008</v>
      </c>
      <c r="G64" s="221">
        <f>VLOOKUP(D64,Objetivos!$G$5:$H$3000,2,0)</f>
        <v>1111.6840914285715</v>
      </c>
      <c r="H64" s="224">
        <f t="shared" si="1"/>
        <v>0.84380086684030009</v>
      </c>
      <c r="I64" s="221">
        <f>IF(H64="",0,RANK($H64,H63:H64,0))</f>
        <v>1</v>
      </c>
      <c r="L64" s="100"/>
      <c r="M64" s="84" t="s">
        <v>2582</v>
      </c>
    </row>
    <row r="65" spans="1:13" ht="17.25" x14ac:dyDescent="0.3">
      <c r="A65" s="206">
        <v>51</v>
      </c>
      <c r="B65" s="206" t="s">
        <v>905</v>
      </c>
      <c r="C65" s="207" t="s">
        <v>361</v>
      </c>
      <c r="D65" s="207">
        <v>52633</v>
      </c>
      <c r="E65" s="207" t="s">
        <v>914</v>
      </c>
      <c r="F65" s="66">
        <f>IFERROR(VLOOKUP(D65,'Vta RdV'!$A$3:$B$2000,2,0),0)</f>
        <v>0</v>
      </c>
      <c r="G65" s="66">
        <f>VLOOKUP(D65,Objetivos!$G$5:$H$3000,2,0)</f>
        <v>975.77114666666682</v>
      </c>
      <c r="H65" s="67">
        <f t="shared" si="1"/>
        <v>0</v>
      </c>
      <c r="I65" s="66">
        <f>IF(H65="",0,RANK($H65,H65:H66,0))</f>
        <v>2</v>
      </c>
      <c r="L65" s="100"/>
      <c r="M65" s="84" t="s">
        <v>2582</v>
      </c>
    </row>
    <row r="66" spans="1:13" ht="18" thickBot="1" x14ac:dyDescent="0.35">
      <c r="A66" s="208">
        <v>51</v>
      </c>
      <c r="B66" s="208" t="s">
        <v>905</v>
      </c>
      <c r="C66" s="209" t="s">
        <v>361</v>
      </c>
      <c r="D66" s="209">
        <v>52369</v>
      </c>
      <c r="E66" s="209" t="s">
        <v>915</v>
      </c>
      <c r="F66" s="55">
        <f>IFERROR(VLOOKUP(D66,'Vta RdV'!$A$3:$B$2000,2,0),0)</f>
        <v>256.63</v>
      </c>
      <c r="G66" s="55">
        <f>VLOOKUP(D66,Objetivos!$G$5:$H$3000,2,0)</f>
        <v>880.7813638095239</v>
      </c>
      <c r="H66" s="56">
        <f t="shared" si="1"/>
        <v>0.29136629195925895</v>
      </c>
      <c r="I66" s="55">
        <f>IF(H66="",0,RANK($H66,H65:H66,0))</f>
        <v>1</v>
      </c>
      <c r="L66" s="100"/>
      <c r="M66" s="84" t="s">
        <v>2582</v>
      </c>
    </row>
    <row r="67" spans="1:13" ht="17.25" x14ac:dyDescent="0.3">
      <c r="A67" s="216">
        <v>51</v>
      </c>
      <c r="B67" s="216" t="s">
        <v>916</v>
      </c>
      <c r="C67" s="217" t="s">
        <v>367</v>
      </c>
      <c r="D67" s="217">
        <v>58119</v>
      </c>
      <c r="E67" s="217" t="s">
        <v>917</v>
      </c>
      <c r="F67" s="222">
        <f>IFERROR(VLOOKUP(D67,'Vta RdV'!$A$3:$B$2000,2,0),0)</f>
        <v>7977.8</v>
      </c>
      <c r="G67" s="222">
        <f>VLOOKUP(D67,Objetivos!$G$5:$H$3000,2,0)</f>
        <v>2859.6699276190479</v>
      </c>
      <c r="H67" s="225">
        <f t="shared" si="1"/>
        <v>2.7897625257199845</v>
      </c>
      <c r="I67" s="220">
        <f>IF(H67="",0,RANK($H67,H67:H68,0))</f>
        <v>1</v>
      </c>
      <c r="L67" s="100"/>
      <c r="M67" s="84" t="s">
        <v>2582</v>
      </c>
    </row>
    <row r="68" spans="1:13" ht="18" thickBot="1" x14ac:dyDescent="0.35">
      <c r="A68" s="212">
        <v>51</v>
      </c>
      <c r="B68" s="212" t="s">
        <v>916</v>
      </c>
      <c r="C68" s="213" t="s">
        <v>367</v>
      </c>
      <c r="D68" s="213">
        <v>52411</v>
      </c>
      <c r="E68" s="213" t="s">
        <v>918</v>
      </c>
      <c r="F68" s="221">
        <f>IFERROR(VLOOKUP(D68,'Vta RdV'!$A$3:$B$2000,2,0),0)</f>
        <v>615.08000000000004</v>
      </c>
      <c r="G68" s="221">
        <f>VLOOKUP(D68,Objetivos!$G$5:$H$3000,2,0)</f>
        <v>1715.6485638095237</v>
      </c>
      <c r="H68" s="224">
        <f t="shared" ref="H68:H130" si="4">+F68/G68</f>
        <v>0.35851165149711162</v>
      </c>
      <c r="I68" s="221">
        <f>IF(H68="",0,RANK($H68,H67:H68,0))</f>
        <v>2</v>
      </c>
      <c r="L68" s="100"/>
      <c r="M68" s="84" t="s">
        <v>2582</v>
      </c>
    </row>
    <row r="69" spans="1:13" ht="17.25" x14ac:dyDescent="0.3">
      <c r="A69" s="206">
        <v>51</v>
      </c>
      <c r="B69" s="206" t="s">
        <v>916</v>
      </c>
      <c r="C69" s="207" t="s">
        <v>367</v>
      </c>
      <c r="D69" s="207">
        <v>52154</v>
      </c>
      <c r="E69" s="207" t="s">
        <v>919</v>
      </c>
      <c r="F69" s="66">
        <f>IFERROR(VLOOKUP(D69,'Vta RdV'!$A$3:$B$2000,2,0),0)</f>
        <v>1092.9099999999999</v>
      </c>
      <c r="G69" s="66">
        <f>VLOOKUP(D69,Objetivos!$G$5:$H$3000,2,0)</f>
        <v>1616.3079161904761</v>
      </c>
      <c r="H69" s="67">
        <f t="shared" si="4"/>
        <v>0.67617685284615303</v>
      </c>
      <c r="I69" s="66">
        <f>IF(H69="",0,RANK($H69,H69:H70,0))</f>
        <v>1</v>
      </c>
      <c r="L69" s="100"/>
      <c r="M69" s="84" t="s">
        <v>2582</v>
      </c>
    </row>
    <row r="70" spans="1:13" ht="18" thickBot="1" x14ac:dyDescent="0.35">
      <c r="A70" s="208">
        <v>51</v>
      </c>
      <c r="B70" s="208" t="s">
        <v>916</v>
      </c>
      <c r="C70" s="209" t="s">
        <v>367</v>
      </c>
      <c r="D70" s="209">
        <v>52376</v>
      </c>
      <c r="E70" s="209" t="s">
        <v>920</v>
      </c>
      <c r="F70" s="55">
        <f>IFERROR(VLOOKUP(D70,'Vta RdV'!$A$3:$B$2000,2,0),0)</f>
        <v>607.52</v>
      </c>
      <c r="G70" s="55">
        <f>VLOOKUP(D70,Objetivos!$G$5:$H$3000,2,0)</f>
        <v>1407.3985600000001</v>
      </c>
      <c r="H70" s="56">
        <f t="shared" si="4"/>
        <v>0.43166166092993585</v>
      </c>
      <c r="I70" s="55">
        <f>IF(H70="",0,RANK($H70,H69:H70,0))</f>
        <v>2</v>
      </c>
      <c r="L70" s="100"/>
      <c r="M70" s="84" t="s">
        <v>2582</v>
      </c>
    </row>
    <row r="71" spans="1:13" ht="17.25" x14ac:dyDescent="0.3">
      <c r="A71" s="216">
        <v>51</v>
      </c>
      <c r="B71" s="216" t="s">
        <v>916</v>
      </c>
      <c r="C71" s="217" t="s">
        <v>367</v>
      </c>
      <c r="D71" s="217">
        <v>728</v>
      </c>
      <c r="E71" s="217" t="s">
        <v>921</v>
      </c>
      <c r="F71" s="222">
        <f>IFERROR(VLOOKUP(D71,'Vta RdV'!$A$3:$B$2000,2,0),0)</f>
        <v>729.39</v>
      </c>
      <c r="G71" s="222">
        <f>VLOOKUP(D71,Objetivos!$G$5:$H$3000,2,0)</f>
        <v>1460.7241219047619</v>
      </c>
      <c r="H71" s="225">
        <f t="shared" si="4"/>
        <v>0.49933453488047186</v>
      </c>
      <c r="I71" s="220">
        <f>IF(H71="",0,RANK($H71,H71:H72,0))</f>
        <v>1</v>
      </c>
      <c r="L71" s="100"/>
      <c r="M71" s="84" t="s">
        <v>2582</v>
      </c>
    </row>
    <row r="72" spans="1:13" ht="18" thickBot="1" x14ac:dyDescent="0.35">
      <c r="A72" s="212">
        <v>51</v>
      </c>
      <c r="B72" s="212" t="s">
        <v>916</v>
      </c>
      <c r="C72" s="213" t="s">
        <v>367</v>
      </c>
      <c r="D72" s="213">
        <v>58118</v>
      </c>
      <c r="E72" s="213" t="s">
        <v>922</v>
      </c>
      <c r="F72" s="221">
        <f>IFERROR(VLOOKUP(D72,'Vta RdV'!$A$3:$B$2000,2,0),0)</f>
        <v>257.45</v>
      </c>
      <c r="G72" s="221">
        <f>VLOOKUP(D72,Objetivos!$G$5:$H$3000,2,0)</f>
        <v>1167.5102323809524</v>
      </c>
      <c r="H72" s="224">
        <f t="shared" si="4"/>
        <v>0.22051198598488636</v>
      </c>
      <c r="I72" s="221">
        <f>IF(H72="",0,RANK($H72,H71:H72,0))</f>
        <v>2</v>
      </c>
      <c r="L72" s="100"/>
      <c r="M72" s="84" t="s">
        <v>2582</v>
      </c>
    </row>
    <row r="73" spans="1:13" ht="17.25" x14ac:dyDescent="0.3">
      <c r="A73" s="206">
        <v>51</v>
      </c>
      <c r="B73" s="206" t="s">
        <v>916</v>
      </c>
      <c r="C73" s="207" t="s">
        <v>367</v>
      </c>
      <c r="D73" s="207">
        <v>53698</v>
      </c>
      <c r="E73" s="207" t="s">
        <v>923</v>
      </c>
      <c r="F73" s="66">
        <f>IFERROR(VLOOKUP(D73,'Vta RdV'!$A$3:$B$2000,2,0),0)</f>
        <v>732.62</v>
      </c>
      <c r="G73" s="66">
        <f>VLOOKUP(D73,Objetivos!$G$5:$H$3000,2,0)</f>
        <v>863.72479238095241</v>
      </c>
      <c r="H73" s="67">
        <f t="shared" si="4"/>
        <v>0.84820999288494703</v>
      </c>
      <c r="I73" s="66">
        <f>IF(H73="",0,RANK($H73,H73:H74,0))</f>
        <v>1</v>
      </c>
      <c r="L73" s="100"/>
      <c r="M73" s="84" t="s">
        <v>2582</v>
      </c>
    </row>
    <row r="74" spans="1:13" ht="18" thickBot="1" x14ac:dyDescent="0.35">
      <c r="A74" s="208">
        <v>51</v>
      </c>
      <c r="B74" s="208" t="s">
        <v>916</v>
      </c>
      <c r="C74" s="209" t="s">
        <v>367</v>
      </c>
      <c r="D74" s="209">
        <v>53485</v>
      </c>
      <c r="E74" s="209" t="s">
        <v>924</v>
      </c>
      <c r="F74" s="55">
        <f>IFERROR(VLOOKUP(D74,'Vta RdV'!$A$3:$B$2000,2,0),0)</f>
        <v>304.12</v>
      </c>
      <c r="G74" s="55">
        <f>VLOOKUP(D74,Objetivos!$G$5:$H$3000,2,0)</f>
        <v>792.22348190476191</v>
      </c>
      <c r="H74" s="56">
        <f t="shared" si="4"/>
        <v>0.38388157754273705</v>
      </c>
      <c r="I74" s="55">
        <f>IF(H74="",0,RANK($H74,H73:H74,0))</f>
        <v>2</v>
      </c>
      <c r="L74" s="100"/>
      <c r="M74" s="84" t="s">
        <v>2582</v>
      </c>
    </row>
    <row r="75" spans="1:13" ht="17.25" x14ac:dyDescent="0.3">
      <c r="A75" s="216">
        <v>51</v>
      </c>
      <c r="B75" s="216" t="s">
        <v>925</v>
      </c>
      <c r="C75" s="217" t="s">
        <v>369</v>
      </c>
      <c r="D75" s="217">
        <v>352</v>
      </c>
      <c r="E75" s="217" t="s">
        <v>926</v>
      </c>
      <c r="F75" s="222">
        <f>IFERROR(VLOOKUP(D75,'Vta RdV'!$A$3:$B$2000,2,0),0)</f>
        <v>1720.52</v>
      </c>
      <c r="G75" s="222">
        <f>VLOOKUP(D75,Objetivos!$G$5:$H$3000,2,0)</f>
        <v>11542.057935238096</v>
      </c>
      <c r="H75" s="225">
        <f t="shared" si="4"/>
        <v>0.14906527151862786</v>
      </c>
      <c r="I75" s="220">
        <f>IF(H75="",0,RANK($H75,H75:H76,0))</f>
        <v>2</v>
      </c>
      <c r="L75" s="100"/>
      <c r="M75" s="84" t="s">
        <v>2582</v>
      </c>
    </row>
    <row r="76" spans="1:13" ht="18" thickBot="1" x14ac:dyDescent="0.35">
      <c r="A76" s="212">
        <v>51</v>
      </c>
      <c r="B76" s="212" t="s">
        <v>925</v>
      </c>
      <c r="C76" s="213" t="s">
        <v>369</v>
      </c>
      <c r="D76" s="213">
        <v>354</v>
      </c>
      <c r="E76" s="213" t="s">
        <v>927</v>
      </c>
      <c r="F76" s="221">
        <f>IFERROR(VLOOKUP(D76,'Vta RdV'!$A$3:$B$2000,2,0),0)</f>
        <v>1253.4199999999998</v>
      </c>
      <c r="G76" s="221">
        <f>VLOOKUP(D76,Objetivos!$G$5:$H$3000,2,0)</f>
        <v>6236.5068495238102</v>
      </c>
      <c r="H76" s="224">
        <f t="shared" si="4"/>
        <v>0.20098109891368193</v>
      </c>
      <c r="I76" s="221">
        <f>IF(H76="",0,RANK($H76,H75:H76,0))</f>
        <v>1</v>
      </c>
      <c r="L76" s="100"/>
      <c r="M76" s="84" t="s">
        <v>2582</v>
      </c>
    </row>
    <row r="77" spans="1:13" ht="17.25" x14ac:dyDescent="0.3">
      <c r="A77" s="206">
        <v>51</v>
      </c>
      <c r="B77" s="206" t="s">
        <v>925</v>
      </c>
      <c r="C77" s="207" t="s">
        <v>369</v>
      </c>
      <c r="D77" s="207">
        <v>5463</v>
      </c>
      <c r="E77" s="207" t="s">
        <v>928</v>
      </c>
      <c r="F77" s="66">
        <f>IFERROR(VLOOKUP(D77,'Vta RdV'!$A$3:$B$2000,2,0),0)</f>
        <v>131.59</v>
      </c>
      <c r="G77" s="66">
        <f>VLOOKUP(D77,Objetivos!$G$5:$H$3000,2,0)</f>
        <v>2813.6322742857146</v>
      </c>
      <c r="H77" s="67">
        <f t="shared" si="4"/>
        <v>4.6768727101485295E-2</v>
      </c>
      <c r="I77" s="66">
        <f>IF(H77="",0,RANK($H77,H77:H78,0))</f>
        <v>2</v>
      </c>
      <c r="L77" s="100"/>
      <c r="M77" s="84" t="s">
        <v>2582</v>
      </c>
    </row>
    <row r="78" spans="1:13" ht="18" thickBot="1" x14ac:dyDescent="0.35">
      <c r="A78" s="208">
        <v>51</v>
      </c>
      <c r="B78" s="208" t="s">
        <v>925</v>
      </c>
      <c r="C78" s="209" t="s">
        <v>369</v>
      </c>
      <c r="D78" s="209">
        <v>1036</v>
      </c>
      <c r="E78" s="209" t="s">
        <v>929</v>
      </c>
      <c r="F78" s="55">
        <f>IFERROR(VLOOKUP(D78,'Vta RdV'!$A$3:$B$2000,2,0),0)</f>
        <v>965.07999999999993</v>
      </c>
      <c r="G78" s="55">
        <f>VLOOKUP(D78,Objetivos!$G$5:$H$3000,2,0)</f>
        <v>1634.7213104761904</v>
      </c>
      <c r="H78" s="56">
        <f t="shared" si="4"/>
        <v>0.59036362578455315</v>
      </c>
      <c r="I78" s="55">
        <f>IF(H78="",0,RANK($H78,H77:H78,0))</f>
        <v>1</v>
      </c>
      <c r="L78" s="100"/>
      <c r="M78" s="84" t="s">
        <v>2582</v>
      </c>
    </row>
    <row r="79" spans="1:13" ht="17.25" x14ac:dyDescent="0.3">
      <c r="A79" s="216">
        <v>51</v>
      </c>
      <c r="B79" s="216" t="s">
        <v>925</v>
      </c>
      <c r="C79" s="217" t="s">
        <v>369</v>
      </c>
      <c r="D79" s="217">
        <v>10721</v>
      </c>
      <c r="E79" s="217" t="s">
        <v>930</v>
      </c>
      <c r="F79" s="222">
        <f>IFERROR(VLOOKUP(D79,'Vta RdV'!$A$3:$B$2000,2,0),0)</f>
        <v>480.49</v>
      </c>
      <c r="G79" s="222">
        <f>VLOOKUP(D79,Objetivos!$G$5:$H$3000,2,0)</f>
        <v>1557.23272</v>
      </c>
      <c r="H79" s="225">
        <f t="shared" si="4"/>
        <v>0.3085537529676361</v>
      </c>
      <c r="I79" s="220">
        <f>IF(H79="",0,RANK($H79,H79:H80,0))</f>
        <v>2</v>
      </c>
      <c r="L79" s="100"/>
      <c r="M79" s="84" t="s">
        <v>2582</v>
      </c>
    </row>
    <row r="80" spans="1:13" ht="18" thickBot="1" x14ac:dyDescent="0.35">
      <c r="A80" s="212">
        <v>51</v>
      </c>
      <c r="B80" s="212" t="s">
        <v>925</v>
      </c>
      <c r="C80" s="213" t="s">
        <v>369</v>
      </c>
      <c r="D80" s="213">
        <v>58136</v>
      </c>
      <c r="E80" s="213" t="s">
        <v>931</v>
      </c>
      <c r="F80" s="221">
        <f>IFERROR(VLOOKUP(D80,'Vta RdV'!$A$3:$B$2000,2,0),0)</f>
        <v>1055.92</v>
      </c>
      <c r="G80" s="221">
        <f>VLOOKUP(D80,Objetivos!$G$5:$H$3000,2,0)</f>
        <v>1274.9905142857142</v>
      </c>
      <c r="H80" s="224">
        <f t="shared" si="4"/>
        <v>0.82817871048362768</v>
      </c>
      <c r="I80" s="221">
        <f>IF(H80="",0,RANK($H80,H79:H80,0))</f>
        <v>1</v>
      </c>
      <c r="L80" s="100"/>
      <c r="M80" s="84" t="s">
        <v>2582</v>
      </c>
    </row>
    <row r="81" spans="1:13" ht="17.25" x14ac:dyDescent="0.3">
      <c r="A81" s="206">
        <v>51</v>
      </c>
      <c r="B81" s="206" t="s">
        <v>925</v>
      </c>
      <c r="C81" s="207" t="s">
        <v>369</v>
      </c>
      <c r="D81" s="207">
        <v>1214</v>
      </c>
      <c r="E81" s="207" t="s">
        <v>932</v>
      </c>
      <c r="F81" s="66">
        <f>IFERROR(VLOOKUP(D81,'Vta RdV'!$A$3:$B$2000,2,0),0)</f>
        <v>1203.4099999999999</v>
      </c>
      <c r="G81" s="66">
        <f>VLOOKUP(D81,Objetivos!$G$5:$H$3000,2,0)</f>
        <v>1266.7196419047621</v>
      </c>
      <c r="H81" s="67">
        <f t="shared" si="4"/>
        <v>0.95002079401755879</v>
      </c>
      <c r="I81" s="66">
        <f>IF(H81="",0,RANK($H81,H81:H82,0))</f>
        <v>1</v>
      </c>
      <c r="L81" s="100"/>
      <c r="M81" s="84" t="s">
        <v>2582</v>
      </c>
    </row>
    <row r="82" spans="1:13" ht="18" thickBot="1" x14ac:dyDescent="0.35">
      <c r="A82" s="208">
        <v>51</v>
      </c>
      <c r="B82" s="208" t="s">
        <v>925</v>
      </c>
      <c r="C82" s="209" t="s">
        <v>369</v>
      </c>
      <c r="D82" s="209">
        <v>10692</v>
      </c>
      <c r="E82" s="209" t="s">
        <v>933</v>
      </c>
      <c r="F82" s="55">
        <f>IFERROR(VLOOKUP(D82,'Vta RdV'!$A$3:$B$2000,2,0),0)</f>
        <v>607.12</v>
      </c>
      <c r="G82" s="55">
        <f>VLOOKUP(D82,Objetivos!$G$5:$H$3000,2,0)</f>
        <v>1183.1152</v>
      </c>
      <c r="H82" s="56">
        <f t="shared" si="4"/>
        <v>0.51315374867975661</v>
      </c>
      <c r="I82" s="55">
        <f>IF(H82="",0,RANK($H82,H81:H82,0))</f>
        <v>2</v>
      </c>
      <c r="L82" s="100"/>
      <c r="M82" s="84" t="s">
        <v>2582</v>
      </c>
    </row>
    <row r="83" spans="1:13" ht="17.25" x14ac:dyDescent="0.3">
      <c r="A83" s="246">
        <v>51</v>
      </c>
      <c r="B83" s="246" t="s">
        <v>925</v>
      </c>
      <c r="C83" s="247" t="s">
        <v>369</v>
      </c>
      <c r="D83" s="247">
        <v>335</v>
      </c>
      <c r="E83" s="247" t="s">
        <v>934</v>
      </c>
      <c r="F83" s="57">
        <f>IFERROR(VLOOKUP(D83,'Vta RdV'!$A$3:$B$2000,2,0),0)</f>
        <v>584.03</v>
      </c>
      <c r="G83" s="57">
        <f>VLOOKUP(D83,Objetivos!$G$5:$H$3000,2,0)</f>
        <v>1105.5274361904762</v>
      </c>
      <c r="H83" s="58">
        <f t="shared" si="4"/>
        <v>0.52828177834509649</v>
      </c>
      <c r="I83" s="57">
        <f>IF(H83="",0,RANK($H83,H83:H85,0))</f>
        <v>2</v>
      </c>
      <c r="L83" s="100"/>
      <c r="M83" s="84" t="s">
        <v>2582</v>
      </c>
    </row>
    <row r="84" spans="1:13" ht="17.25" x14ac:dyDescent="0.3">
      <c r="A84" s="239">
        <v>51</v>
      </c>
      <c r="B84" s="239" t="s">
        <v>925</v>
      </c>
      <c r="C84" s="240" t="s">
        <v>369</v>
      </c>
      <c r="D84" s="240">
        <v>53347</v>
      </c>
      <c r="E84" s="240" t="s">
        <v>935</v>
      </c>
      <c r="F84" s="241">
        <f>IFERROR(VLOOKUP(D84,'Vta RdV'!$A$3:$B$2000,2,0),0)</f>
        <v>0</v>
      </c>
      <c r="G84" s="241">
        <f>VLOOKUP(D84,Objetivos!$G$5:$H$3000,2,0)</f>
        <v>906.03355428571433</v>
      </c>
      <c r="H84" s="242">
        <f t="shared" si="4"/>
        <v>0</v>
      </c>
      <c r="I84" s="241">
        <f>IF(H84="",0,RANK($H84,H83:H85,0))</f>
        <v>3</v>
      </c>
      <c r="L84" s="100"/>
      <c r="M84" s="84" t="s">
        <v>2582</v>
      </c>
    </row>
    <row r="85" spans="1:13" ht="18" thickBot="1" x14ac:dyDescent="0.35">
      <c r="A85" s="243">
        <v>51</v>
      </c>
      <c r="B85" s="243" t="s">
        <v>925</v>
      </c>
      <c r="C85" s="244" t="s">
        <v>369</v>
      </c>
      <c r="D85" s="244">
        <v>42369</v>
      </c>
      <c r="E85" s="244" t="s">
        <v>936</v>
      </c>
      <c r="F85" s="59">
        <f>IFERROR(VLOOKUP(D85,'Vta RdV'!$A$3:$B$2000,2,0),0)</f>
        <v>841.42000000000007</v>
      </c>
      <c r="G85" s="59">
        <f>VLOOKUP(D85,Objetivos!$G$5:$H$3000,2,0)</f>
        <v>1030.244182857143</v>
      </c>
      <c r="H85" s="60">
        <f t="shared" si="4"/>
        <v>0.8167190011852502</v>
      </c>
      <c r="I85" s="59">
        <f>IF(H85="",0,RANK($H85,H83:H85,0))</f>
        <v>1</v>
      </c>
      <c r="L85" s="100"/>
      <c r="M85" s="84" t="s">
        <v>2582</v>
      </c>
    </row>
    <row r="86" spans="1:13" ht="17.25" x14ac:dyDescent="0.3">
      <c r="A86" s="206">
        <v>51</v>
      </c>
      <c r="B86" s="206" t="s">
        <v>937</v>
      </c>
      <c r="C86" s="207" t="s">
        <v>370</v>
      </c>
      <c r="D86" s="207">
        <v>1825</v>
      </c>
      <c r="E86" s="207" t="s">
        <v>938</v>
      </c>
      <c r="F86" s="66">
        <f>IFERROR(VLOOKUP(D86,'Vta RdV'!$A$3:$B$2000,2,0),0)</f>
        <v>1060.4100000000001</v>
      </c>
      <c r="G86" s="66">
        <f>VLOOKUP(D86,Objetivos!$G$5:$H$3000,2,0)</f>
        <v>9872.750453333334</v>
      </c>
      <c r="H86" s="67">
        <f t="shared" si="4"/>
        <v>0.10740775886237194</v>
      </c>
      <c r="I86" s="66">
        <f>IF(H86="",0,RANK($H86,H86:H87,0))</f>
        <v>2</v>
      </c>
      <c r="L86" s="100"/>
      <c r="M86" s="84" t="s">
        <v>2582</v>
      </c>
    </row>
    <row r="87" spans="1:13" ht="18" thickBot="1" x14ac:dyDescent="0.35">
      <c r="A87" s="208">
        <v>51</v>
      </c>
      <c r="B87" s="208" t="s">
        <v>937</v>
      </c>
      <c r="C87" s="209" t="s">
        <v>370</v>
      </c>
      <c r="D87" s="209">
        <v>45075</v>
      </c>
      <c r="E87" s="209" t="s">
        <v>939</v>
      </c>
      <c r="F87" s="55">
        <f>IFERROR(VLOOKUP(D87,'Vta RdV'!$A$3:$B$2000,2,0),0)</f>
        <v>6513.97</v>
      </c>
      <c r="G87" s="55">
        <f>VLOOKUP(D87,Objetivos!$G$5:$H$3000,2,0)</f>
        <v>6089.5322819047624</v>
      </c>
      <c r="H87" s="56">
        <f t="shared" si="4"/>
        <v>1.0696995595797181</v>
      </c>
      <c r="I87" s="55">
        <f>IF(H87="",0,RANK($H87,H86:H87,0))</f>
        <v>1</v>
      </c>
      <c r="L87" s="100"/>
      <c r="M87" s="84" t="s">
        <v>2582</v>
      </c>
    </row>
    <row r="88" spans="1:13" ht="17.25" x14ac:dyDescent="0.3">
      <c r="A88" s="210">
        <v>51</v>
      </c>
      <c r="B88" s="210" t="s">
        <v>937</v>
      </c>
      <c r="C88" s="211" t="s">
        <v>370</v>
      </c>
      <c r="D88" s="211">
        <v>1038</v>
      </c>
      <c r="E88" s="211" t="s">
        <v>940</v>
      </c>
      <c r="F88" s="220">
        <f>IFERROR(VLOOKUP(D88,'Vta RdV'!$A$3:$B$2000,2,0),0)</f>
        <v>3781.36</v>
      </c>
      <c r="G88" s="220">
        <f>VLOOKUP(D88,Objetivos!$G$5:$H$3000,2,0)</f>
        <v>5978.7599390476189</v>
      </c>
      <c r="H88" s="223">
        <f t="shared" si="4"/>
        <v>0.6324656013203882</v>
      </c>
      <c r="I88" s="220">
        <f>IF(H88="",0,RANK($H88,H88:H89,0))</f>
        <v>1</v>
      </c>
      <c r="L88" s="100"/>
      <c r="M88" s="84" t="s">
        <v>2582</v>
      </c>
    </row>
    <row r="89" spans="1:13" ht="18" thickBot="1" x14ac:dyDescent="0.35">
      <c r="A89" s="212">
        <v>51</v>
      </c>
      <c r="B89" s="212" t="s">
        <v>937</v>
      </c>
      <c r="C89" s="213" t="s">
        <v>370</v>
      </c>
      <c r="D89" s="213">
        <v>7677</v>
      </c>
      <c r="E89" s="213" t="s">
        <v>941</v>
      </c>
      <c r="F89" s="221">
        <f>IFERROR(VLOOKUP(D89,'Vta RdV'!$A$3:$B$2000,2,0),0)</f>
        <v>2079.27</v>
      </c>
      <c r="G89" s="221">
        <f>VLOOKUP(D89,Objetivos!$G$5:$H$3000,2,0)</f>
        <v>5362.6258361904765</v>
      </c>
      <c r="H89" s="224">
        <f t="shared" si="4"/>
        <v>0.38773355880392357</v>
      </c>
      <c r="I89" s="221">
        <f>IF(H89="",0,RANK($H89,H88:H89,0))</f>
        <v>2</v>
      </c>
      <c r="L89" s="100"/>
      <c r="M89" s="84" t="s">
        <v>2582</v>
      </c>
    </row>
    <row r="90" spans="1:13" ht="17.25" x14ac:dyDescent="0.3">
      <c r="A90" s="206">
        <v>51</v>
      </c>
      <c r="B90" s="206" t="s">
        <v>937</v>
      </c>
      <c r="C90" s="207" t="s">
        <v>370</v>
      </c>
      <c r="D90" s="207">
        <v>6513</v>
      </c>
      <c r="E90" s="207" t="s">
        <v>942</v>
      </c>
      <c r="F90" s="66">
        <f>IFERROR(VLOOKUP(D90,'Vta RdV'!$A$3:$B$2000,2,0),0)</f>
        <v>534.79999999999995</v>
      </c>
      <c r="G90" s="66">
        <f>VLOOKUP(D90,Objetivos!$G$5:$H$3000,2,0)</f>
        <v>4286.3547360000002</v>
      </c>
      <c r="H90" s="67">
        <f t="shared" si="4"/>
        <v>0.12476802153315757</v>
      </c>
      <c r="I90" s="66">
        <f>IF(H90="",0,RANK($H90,H90:H91,0))</f>
        <v>2</v>
      </c>
      <c r="L90" s="100"/>
      <c r="M90" s="84" t="s">
        <v>2582</v>
      </c>
    </row>
    <row r="91" spans="1:13" ht="18" thickBot="1" x14ac:dyDescent="0.35">
      <c r="A91" s="208">
        <v>51</v>
      </c>
      <c r="B91" s="208" t="s">
        <v>937</v>
      </c>
      <c r="C91" s="209" t="s">
        <v>370</v>
      </c>
      <c r="D91" s="209">
        <v>9967</v>
      </c>
      <c r="E91" s="209" t="s">
        <v>943</v>
      </c>
      <c r="F91" s="55">
        <f>IFERROR(VLOOKUP(D91,'Vta RdV'!$A$3:$B$2000,2,0),0)</f>
        <v>1986.73</v>
      </c>
      <c r="G91" s="55">
        <f>VLOOKUP(D91,Objetivos!$G$5:$H$3000,2,0)</f>
        <v>3720.7395961904763</v>
      </c>
      <c r="H91" s="56">
        <f t="shared" si="4"/>
        <v>0.53396104420587165</v>
      </c>
      <c r="I91" s="55">
        <f>IF(H91="",0,RANK($H91,H90:H91,0))</f>
        <v>1</v>
      </c>
      <c r="L91" s="100"/>
      <c r="M91" s="84" t="s">
        <v>2582</v>
      </c>
    </row>
    <row r="92" spans="1:13" ht="17.25" x14ac:dyDescent="0.3">
      <c r="A92" s="210">
        <v>51</v>
      </c>
      <c r="B92" s="210" t="s">
        <v>937</v>
      </c>
      <c r="C92" s="211" t="s">
        <v>370</v>
      </c>
      <c r="D92" s="211">
        <v>1247</v>
      </c>
      <c r="E92" s="211" t="s">
        <v>944</v>
      </c>
      <c r="F92" s="220">
        <f>IFERROR(VLOOKUP(D92,'Vta RdV'!$A$3:$B$2000,2,0),0)</f>
        <v>1786.97</v>
      </c>
      <c r="G92" s="220">
        <f>VLOOKUP(D92,Objetivos!$G$5:$H$3000,2,0)</f>
        <v>2609.7111161904768</v>
      </c>
      <c r="H92" s="223">
        <f t="shared" si="4"/>
        <v>0.68473862448366607</v>
      </c>
      <c r="I92" s="220">
        <f>IF(H92="",0,RANK($H92,H92:H93,0))</f>
        <v>1</v>
      </c>
      <c r="L92" s="100"/>
      <c r="M92" s="84" t="s">
        <v>2582</v>
      </c>
    </row>
    <row r="93" spans="1:13" ht="18" thickBot="1" x14ac:dyDescent="0.35">
      <c r="A93" s="212">
        <v>51</v>
      </c>
      <c r="B93" s="212" t="s">
        <v>937</v>
      </c>
      <c r="C93" s="213" t="s">
        <v>370</v>
      </c>
      <c r="D93" s="213">
        <v>24065</v>
      </c>
      <c r="E93" s="213" t="s">
        <v>945</v>
      </c>
      <c r="F93" s="221">
        <f>IFERROR(VLOOKUP(D93,'Vta RdV'!$A$3:$B$2000,2,0),0)</f>
        <v>1384.8</v>
      </c>
      <c r="G93" s="221">
        <f>VLOOKUP(D93,Objetivos!$G$5:$H$3000,2,0)</f>
        <v>2413.218681904762</v>
      </c>
      <c r="H93" s="224">
        <f t="shared" si="4"/>
        <v>0.5738394163710735</v>
      </c>
      <c r="I93" s="221">
        <f>IF(H93="",0,RANK($H93,H92:H93,0))</f>
        <v>2</v>
      </c>
      <c r="L93" s="100"/>
      <c r="M93" s="84" t="s">
        <v>2582</v>
      </c>
    </row>
    <row r="94" spans="1:13" ht="17.25" x14ac:dyDescent="0.3">
      <c r="A94" s="206">
        <v>51</v>
      </c>
      <c r="B94" s="206" t="s">
        <v>937</v>
      </c>
      <c r="C94" s="207" t="s">
        <v>370</v>
      </c>
      <c r="D94" s="207">
        <v>1823</v>
      </c>
      <c r="E94" s="207" t="s">
        <v>946</v>
      </c>
      <c r="F94" s="66">
        <f>IFERROR(VLOOKUP(D94,'Vta RdV'!$A$3:$B$2000,2,0),0)</f>
        <v>1826.6799999999998</v>
      </c>
      <c r="G94" s="66">
        <f>VLOOKUP(D94,Objetivos!$G$5:$H$3000,2,0)</f>
        <v>2493.7335009523813</v>
      </c>
      <c r="H94" s="67">
        <f t="shared" si="4"/>
        <v>0.73250810453577853</v>
      </c>
      <c r="I94" s="66">
        <f>IF(H94="",0,RANK($H94,H94:H95,0))</f>
        <v>1</v>
      </c>
      <c r="L94" s="100"/>
      <c r="M94" s="84" t="s">
        <v>2582</v>
      </c>
    </row>
    <row r="95" spans="1:13" ht="18" thickBot="1" x14ac:dyDescent="0.35">
      <c r="A95" s="208">
        <v>51</v>
      </c>
      <c r="B95" s="208" t="s">
        <v>937</v>
      </c>
      <c r="C95" s="209" t="s">
        <v>370</v>
      </c>
      <c r="D95" s="209">
        <v>857</v>
      </c>
      <c r="E95" s="209" t="s">
        <v>947</v>
      </c>
      <c r="F95" s="55">
        <f>IFERROR(VLOOKUP(D95,'Vta RdV'!$A$3:$B$2000,2,0),0)</f>
        <v>783.22</v>
      </c>
      <c r="G95" s="55">
        <f>VLOOKUP(D95,Objetivos!$G$5:$H$3000,2,0)</f>
        <v>2537.5137447619049</v>
      </c>
      <c r="H95" s="56">
        <f t="shared" si="4"/>
        <v>0.30865645619330018</v>
      </c>
      <c r="I95" s="55">
        <f>IF(H95="",0,RANK($H95,H94:H95,0))</f>
        <v>2</v>
      </c>
      <c r="L95" s="100"/>
      <c r="M95" s="84" t="s">
        <v>2582</v>
      </c>
    </row>
    <row r="96" spans="1:13" ht="17.25" x14ac:dyDescent="0.3">
      <c r="A96" s="210">
        <v>51</v>
      </c>
      <c r="B96" s="210" t="s">
        <v>937</v>
      </c>
      <c r="C96" s="211" t="s">
        <v>370</v>
      </c>
      <c r="D96" s="211">
        <v>53256</v>
      </c>
      <c r="E96" s="211" t="s">
        <v>948</v>
      </c>
      <c r="F96" s="220">
        <f>IFERROR(VLOOKUP(D96,'Vta RdV'!$A$3:$B$2000,2,0),0)</f>
        <v>804.27</v>
      </c>
      <c r="G96" s="220">
        <f>VLOOKUP(D96,Objetivos!$G$5:$H$3000,2,0)</f>
        <v>1686.5745980952383</v>
      </c>
      <c r="H96" s="223">
        <f t="shared" si="4"/>
        <v>0.47686595120566616</v>
      </c>
      <c r="I96" s="220">
        <f>IF(H96="",0,RANK($H96,H96:H97,0))</f>
        <v>1</v>
      </c>
      <c r="L96" s="100"/>
      <c r="M96" s="84" t="s">
        <v>2582</v>
      </c>
    </row>
    <row r="97" spans="1:13" ht="18" thickBot="1" x14ac:dyDescent="0.35">
      <c r="A97" s="212">
        <v>51</v>
      </c>
      <c r="B97" s="212" t="s">
        <v>937</v>
      </c>
      <c r="C97" s="213" t="s">
        <v>370</v>
      </c>
      <c r="D97" s="213">
        <v>53851</v>
      </c>
      <c r="E97" s="213" t="s">
        <v>949</v>
      </c>
      <c r="F97" s="221">
        <f>IFERROR(VLOOKUP(D97,'Vta RdV'!$A$3:$B$2000,2,0),0)</f>
        <v>233.05</v>
      </c>
      <c r="G97" s="221">
        <f>VLOOKUP(D97,Objetivos!$G$5:$H$3000,2,0)</f>
        <v>1073.34176</v>
      </c>
      <c r="H97" s="224">
        <f t="shared" si="4"/>
        <v>0.21712562455410289</v>
      </c>
      <c r="I97" s="221">
        <f>IF(H97="",0,RANK($H97,H96:H97,0))</f>
        <v>2</v>
      </c>
      <c r="L97" s="100"/>
      <c r="M97" s="84" t="s">
        <v>2582</v>
      </c>
    </row>
    <row r="98" spans="1:13" ht="17.25" x14ac:dyDescent="0.3">
      <c r="A98" s="206">
        <v>51</v>
      </c>
      <c r="B98" s="206" t="s">
        <v>950</v>
      </c>
      <c r="C98" s="207" t="s">
        <v>366</v>
      </c>
      <c r="D98" s="207">
        <v>6516</v>
      </c>
      <c r="E98" s="207" t="s">
        <v>951</v>
      </c>
      <c r="F98" s="66">
        <f>IFERROR(VLOOKUP(D98,'Vta RdV'!$A$3:$B$2000,2,0),0)</f>
        <v>1036.02</v>
      </c>
      <c r="G98" s="66">
        <f>VLOOKUP(D98,Objetivos!$G$5:$H$3000,2,0)</f>
        <v>2820.8835200000003</v>
      </c>
      <c r="H98" s="67">
        <f t="shared" si="4"/>
        <v>0.36726791186330154</v>
      </c>
      <c r="I98" s="66">
        <f>IF(H98="",0,RANK($H98,H98:H99,0))</f>
        <v>2</v>
      </c>
      <c r="L98" s="100"/>
      <c r="M98" s="84" t="s">
        <v>2582</v>
      </c>
    </row>
    <row r="99" spans="1:13" ht="18" thickBot="1" x14ac:dyDescent="0.35">
      <c r="A99" s="208">
        <v>51</v>
      </c>
      <c r="B99" s="208" t="s">
        <v>950</v>
      </c>
      <c r="C99" s="209" t="s">
        <v>366</v>
      </c>
      <c r="D99" s="209">
        <v>19417</v>
      </c>
      <c r="E99" s="209" t="s">
        <v>952</v>
      </c>
      <c r="F99" s="55">
        <f>IFERROR(VLOOKUP(D99,'Vta RdV'!$A$3:$B$2000,2,0),0)</f>
        <v>1404.5000000000002</v>
      </c>
      <c r="G99" s="55">
        <f>VLOOKUP(D99,Objetivos!$G$5:$H$3000,2,0)</f>
        <v>2141.3723047619051</v>
      </c>
      <c r="H99" s="56">
        <f t="shared" si="4"/>
        <v>0.65588781403248964</v>
      </c>
      <c r="I99" s="55">
        <f>IF(H99="",0,RANK($H99,H98:H99,0))</f>
        <v>1</v>
      </c>
      <c r="L99" s="100"/>
      <c r="M99" s="84" t="s">
        <v>2582</v>
      </c>
    </row>
    <row r="100" spans="1:13" ht="17.25" x14ac:dyDescent="0.3">
      <c r="A100" s="210">
        <v>51</v>
      </c>
      <c r="B100" s="210" t="s">
        <v>950</v>
      </c>
      <c r="C100" s="211" t="s">
        <v>366</v>
      </c>
      <c r="D100" s="211">
        <v>2434</v>
      </c>
      <c r="E100" s="211" t="s">
        <v>953</v>
      </c>
      <c r="F100" s="220">
        <f>IFERROR(VLOOKUP(D100,'Vta RdV'!$A$3:$B$2000,2,0),0)</f>
        <v>1726.2999999999997</v>
      </c>
      <c r="G100" s="220">
        <f>VLOOKUP(D100,Objetivos!$G$5:$H$3000,2,0)</f>
        <v>1988.2440609523812</v>
      </c>
      <c r="H100" s="223">
        <f t="shared" si="4"/>
        <v>0.8682535680117115</v>
      </c>
      <c r="I100" s="220">
        <f>IF(H100="",0,RANK($H100,H100:H101,0))</f>
        <v>1</v>
      </c>
      <c r="L100" s="100"/>
      <c r="M100" s="84" t="s">
        <v>2582</v>
      </c>
    </row>
    <row r="101" spans="1:13" ht="18" thickBot="1" x14ac:dyDescent="0.35">
      <c r="A101" s="212">
        <v>51</v>
      </c>
      <c r="B101" s="212" t="s">
        <v>950</v>
      </c>
      <c r="C101" s="213" t="s">
        <v>366</v>
      </c>
      <c r="D101" s="213">
        <v>2971</v>
      </c>
      <c r="E101" s="213" t="s">
        <v>954</v>
      </c>
      <c r="F101" s="221">
        <f>IFERROR(VLOOKUP(D101,'Vta RdV'!$A$3:$B$2000,2,0),0)</f>
        <v>518.28</v>
      </c>
      <c r="G101" s="221">
        <f>VLOOKUP(D101,Objetivos!$G$5:$H$3000,2,0)</f>
        <v>1826.1914666666669</v>
      </c>
      <c r="H101" s="224">
        <f t="shared" si="4"/>
        <v>0.28380375741543268</v>
      </c>
      <c r="I101" s="221">
        <f>IF(H101="",0,RANK($H101,H100:H101,0))</f>
        <v>2</v>
      </c>
      <c r="L101" s="100"/>
      <c r="M101" s="84" t="s">
        <v>2582</v>
      </c>
    </row>
    <row r="102" spans="1:13" ht="17.25" x14ac:dyDescent="0.3">
      <c r="A102" s="206">
        <v>51</v>
      </c>
      <c r="B102" s="206" t="s">
        <v>950</v>
      </c>
      <c r="C102" s="207" t="s">
        <v>366</v>
      </c>
      <c r="D102" s="207">
        <v>20061</v>
      </c>
      <c r="E102" s="207" t="s">
        <v>955</v>
      </c>
      <c r="F102" s="66">
        <f>IFERROR(VLOOKUP(D102,'Vta RdV'!$A$3:$B$2000,2,0),0)</f>
        <v>349.01000000000005</v>
      </c>
      <c r="G102" s="66">
        <f>VLOOKUP(D102,Objetivos!$G$5:$H$3000,2,0)</f>
        <v>1653.6888685714287</v>
      </c>
      <c r="H102" s="67">
        <f t="shared" si="4"/>
        <v>0.21104937369597168</v>
      </c>
      <c r="I102" s="66">
        <f>IF(H102="",0,RANK($H102,H102:H103,0))</f>
        <v>2</v>
      </c>
      <c r="L102" s="100"/>
      <c r="M102" s="84" t="s">
        <v>2582</v>
      </c>
    </row>
    <row r="103" spans="1:13" ht="18" thickBot="1" x14ac:dyDescent="0.35">
      <c r="A103" s="208">
        <v>51</v>
      </c>
      <c r="B103" s="208" t="s">
        <v>950</v>
      </c>
      <c r="C103" s="209" t="s">
        <v>366</v>
      </c>
      <c r="D103" s="209">
        <v>33010</v>
      </c>
      <c r="E103" s="209" t="s">
        <v>956</v>
      </c>
      <c r="F103" s="55">
        <f>IFERROR(VLOOKUP(D103,'Vta RdV'!$A$3:$B$2000,2,0),0)</f>
        <v>1294.92</v>
      </c>
      <c r="G103" s="55">
        <f>VLOOKUP(D103,Objetivos!$G$5:$H$3000,2,0)</f>
        <v>1606.3453866666669</v>
      </c>
      <c r="H103" s="56">
        <f t="shared" si="4"/>
        <v>0.80612800382058136</v>
      </c>
      <c r="I103" s="55">
        <f>IF(H103="",0,RANK($H103,H102:H103,0))</f>
        <v>1</v>
      </c>
      <c r="L103" s="100"/>
      <c r="M103" s="84" t="s">
        <v>2582</v>
      </c>
    </row>
    <row r="104" spans="1:13" ht="17.25" x14ac:dyDescent="0.3">
      <c r="A104" s="210">
        <v>51</v>
      </c>
      <c r="B104" s="210" t="s">
        <v>950</v>
      </c>
      <c r="C104" s="211" t="s">
        <v>366</v>
      </c>
      <c r="D104" s="211">
        <v>2456</v>
      </c>
      <c r="E104" s="211" t="s">
        <v>957</v>
      </c>
      <c r="F104" s="220">
        <f>IFERROR(VLOOKUP(D104,'Vta RdV'!$A$3:$B$2000,2,0),0)</f>
        <v>239</v>
      </c>
      <c r="G104" s="220">
        <f>VLOOKUP(D104,Objetivos!$G$5:$H$3000,2,0)</f>
        <v>1601.2817447619047</v>
      </c>
      <c r="H104" s="223">
        <f t="shared" si="4"/>
        <v>0.14925543289418877</v>
      </c>
      <c r="I104" s="220">
        <f>IF(H104="",0,RANK($H104,H104:H105,0))</f>
        <v>2</v>
      </c>
      <c r="L104" s="100"/>
      <c r="M104" s="84" t="s">
        <v>2582</v>
      </c>
    </row>
    <row r="105" spans="1:13" ht="18" thickBot="1" x14ac:dyDescent="0.35">
      <c r="A105" s="212">
        <v>51</v>
      </c>
      <c r="B105" s="212" t="s">
        <v>950</v>
      </c>
      <c r="C105" s="213" t="s">
        <v>366</v>
      </c>
      <c r="D105" s="213">
        <v>24026</v>
      </c>
      <c r="E105" s="213" t="s">
        <v>958</v>
      </c>
      <c r="F105" s="221">
        <f>IFERROR(VLOOKUP(D105,'Vta RdV'!$A$3:$B$2000,2,0),0)</f>
        <v>728.85</v>
      </c>
      <c r="G105" s="221">
        <f>VLOOKUP(D105,Objetivos!$G$5:$H$3000,2,0)</f>
        <v>1336.3438552380953</v>
      </c>
      <c r="H105" s="224">
        <f t="shared" si="4"/>
        <v>0.54540603239436558</v>
      </c>
      <c r="I105" s="221">
        <f>IF(H105="",0,RANK($H105,H104:H105,0))</f>
        <v>1</v>
      </c>
      <c r="L105" s="100"/>
      <c r="M105" s="84" t="s">
        <v>2582</v>
      </c>
    </row>
    <row r="106" spans="1:13" ht="17.25" x14ac:dyDescent="0.3">
      <c r="A106" s="206">
        <v>51</v>
      </c>
      <c r="B106" s="206" t="s">
        <v>950</v>
      </c>
      <c r="C106" s="207" t="s">
        <v>366</v>
      </c>
      <c r="D106" s="207">
        <v>327</v>
      </c>
      <c r="E106" s="207" t="s">
        <v>959</v>
      </c>
      <c r="F106" s="66">
        <f>IFERROR(VLOOKUP(D106,'Vta RdV'!$A$3:$B$2000,2,0),0)</f>
        <v>745.56999999999994</v>
      </c>
      <c r="G106" s="66">
        <f>VLOOKUP(D106,Objetivos!$G$5:$H$3000,2,0)</f>
        <v>1351.9703771428572</v>
      </c>
      <c r="H106" s="67">
        <f t="shared" si="4"/>
        <v>0.55146918350062235</v>
      </c>
      <c r="I106" s="66">
        <f>IF(H106="",0,RANK($H106,H106:H107,0))</f>
        <v>2</v>
      </c>
      <c r="L106" s="100"/>
      <c r="M106" s="84" t="s">
        <v>2582</v>
      </c>
    </row>
    <row r="107" spans="1:13" ht="18" thickBot="1" x14ac:dyDescent="0.35">
      <c r="A107" s="208">
        <v>51</v>
      </c>
      <c r="B107" s="208" t="s">
        <v>950</v>
      </c>
      <c r="C107" s="209" t="s">
        <v>366</v>
      </c>
      <c r="D107" s="209">
        <v>53151</v>
      </c>
      <c r="E107" s="209" t="s">
        <v>960</v>
      </c>
      <c r="F107" s="55">
        <f>IFERROR(VLOOKUP(D107,'Vta RdV'!$A$3:$B$2000,2,0),0)</f>
        <v>1177.21</v>
      </c>
      <c r="G107" s="55">
        <f>VLOOKUP(D107,Objetivos!$G$5:$H$3000,2,0)</f>
        <v>1110.5264076190476</v>
      </c>
      <c r="H107" s="56">
        <f t="shared" si="4"/>
        <v>1.0600468317758611</v>
      </c>
      <c r="I107" s="55">
        <f>IF(H107="",0,RANK($H107,H106:H107,0))</f>
        <v>1</v>
      </c>
      <c r="L107" s="100"/>
      <c r="M107" s="84" t="s">
        <v>2582</v>
      </c>
    </row>
    <row r="108" spans="1:13" ht="17.25" x14ac:dyDescent="0.3">
      <c r="A108" s="210">
        <v>51</v>
      </c>
      <c r="B108" s="210" t="s">
        <v>961</v>
      </c>
      <c r="C108" s="211" t="s">
        <v>362</v>
      </c>
      <c r="D108" s="211">
        <v>852</v>
      </c>
      <c r="E108" s="211" t="s">
        <v>962</v>
      </c>
      <c r="F108" s="220">
        <f>IFERROR(VLOOKUP(D108,'Vta RdV'!$A$3:$B$2000,2,0),0)</f>
        <v>3209.9399999999996</v>
      </c>
      <c r="G108" s="220">
        <f>VLOOKUP(D108,Objetivos!$G$5:$H$3000,2,0)</f>
        <v>4765.3611657142856</v>
      </c>
      <c r="H108" s="223">
        <f t="shared" si="4"/>
        <v>0.67359847205177326</v>
      </c>
      <c r="I108" s="220">
        <f>IF(H108="",0,RANK($H108,H108:H109,0))</f>
        <v>1</v>
      </c>
      <c r="L108" s="100"/>
      <c r="M108" s="84" t="s">
        <v>2582</v>
      </c>
    </row>
    <row r="109" spans="1:13" ht="18" thickBot="1" x14ac:dyDescent="0.35">
      <c r="A109" s="212">
        <v>51</v>
      </c>
      <c r="B109" s="212" t="s">
        <v>961</v>
      </c>
      <c r="C109" s="213" t="s">
        <v>362</v>
      </c>
      <c r="D109" s="213">
        <v>2515</v>
      </c>
      <c r="E109" s="213" t="s">
        <v>963</v>
      </c>
      <c r="F109" s="221">
        <f>IFERROR(VLOOKUP(D109,'Vta RdV'!$A$3:$B$2000,2,0),0)</f>
        <v>1538.01</v>
      </c>
      <c r="G109" s="221">
        <f>VLOOKUP(D109,Objetivos!$G$5:$H$3000,2,0)</f>
        <v>3209.9028038095239</v>
      </c>
      <c r="H109" s="224">
        <f t="shared" si="4"/>
        <v>0.47914534925315633</v>
      </c>
      <c r="I109" s="221">
        <f>IF(H109="",0,RANK($H109,H108:H109,0))</f>
        <v>2</v>
      </c>
      <c r="L109" s="100"/>
      <c r="M109" s="84" t="s">
        <v>2582</v>
      </c>
    </row>
    <row r="110" spans="1:13" ht="17.25" x14ac:dyDescent="0.3">
      <c r="A110" s="206">
        <v>51</v>
      </c>
      <c r="B110" s="206" t="s">
        <v>961</v>
      </c>
      <c r="C110" s="207" t="s">
        <v>362</v>
      </c>
      <c r="D110" s="207">
        <v>748</v>
      </c>
      <c r="E110" s="207" t="s">
        <v>964</v>
      </c>
      <c r="F110" s="66">
        <f>IFERROR(VLOOKUP(D110,'Vta RdV'!$A$3:$B$2000,2,0),0)</f>
        <v>866.73</v>
      </c>
      <c r="G110" s="66">
        <f>VLOOKUP(D110,Objetivos!$G$5:$H$3000,2,0)</f>
        <v>3702.7466590476188</v>
      </c>
      <c r="H110" s="67">
        <f t="shared" si="4"/>
        <v>0.23407758612978699</v>
      </c>
      <c r="I110" s="66">
        <f>IF(H110="",0,RANK($H110,H110:H111,0))</f>
        <v>2</v>
      </c>
      <c r="L110" s="100"/>
      <c r="M110" s="84" t="s">
        <v>2582</v>
      </c>
    </row>
    <row r="111" spans="1:13" ht="18" thickBot="1" x14ac:dyDescent="0.35">
      <c r="A111" s="208">
        <v>51</v>
      </c>
      <c r="B111" s="208" t="s">
        <v>961</v>
      </c>
      <c r="C111" s="209" t="s">
        <v>362</v>
      </c>
      <c r="D111" s="209">
        <v>855</v>
      </c>
      <c r="E111" s="209" t="s">
        <v>965</v>
      </c>
      <c r="F111" s="55">
        <f>IFERROR(VLOOKUP(D111,'Vta RdV'!$A$3:$B$2000,2,0),0)</f>
        <v>1798.95</v>
      </c>
      <c r="G111" s="55">
        <f>VLOOKUP(D111,Objetivos!$G$5:$H$3000,2,0)</f>
        <v>2393.4127847619047</v>
      </c>
      <c r="H111" s="56">
        <f t="shared" si="4"/>
        <v>0.75162546613494363</v>
      </c>
      <c r="I111" s="55">
        <f>IF(H111="",0,RANK($H111,H110:H111,0))</f>
        <v>1</v>
      </c>
      <c r="L111" s="100"/>
      <c r="M111" s="84" t="s">
        <v>2582</v>
      </c>
    </row>
    <row r="112" spans="1:13" ht="17.25" x14ac:dyDescent="0.3">
      <c r="A112" s="210">
        <v>51</v>
      </c>
      <c r="B112" s="210" t="s">
        <v>961</v>
      </c>
      <c r="C112" s="211" t="s">
        <v>362</v>
      </c>
      <c r="D112" s="211">
        <v>2049</v>
      </c>
      <c r="E112" s="211" t="s">
        <v>966</v>
      </c>
      <c r="F112" s="220">
        <f>IFERROR(VLOOKUP(D112,'Vta RdV'!$A$3:$B$2000,2,0),0)</f>
        <v>537.68000000000006</v>
      </c>
      <c r="G112" s="220">
        <f>VLOOKUP(D112,Objetivos!$G$5:$H$3000,2,0)</f>
        <v>2519.0429104761902</v>
      </c>
      <c r="H112" s="223">
        <f t="shared" si="4"/>
        <v>0.21344614566266326</v>
      </c>
      <c r="I112" s="220">
        <f>IF(H112="",0,RANK($H112,H112:H113,0))</f>
        <v>2</v>
      </c>
      <c r="L112" s="100"/>
      <c r="M112" s="84" t="s">
        <v>2582</v>
      </c>
    </row>
    <row r="113" spans="1:13" ht="18" thickBot="1" x14ac:dyDescent="0.35">
      <c r="A113" s="212">
        <v>51</v>
      </c>
      <c r="B113" s="212" t="s">
        <v>961</v>
      </c>
      <c r="C113" s="213" t="s">
        <v>362</v>
      </c>
      <c r="D113" s="213">
        <v>6886</v>
      </c>
      <c r="E113" s="213" t="s">
        <v>967</v>
      </c>
      <c r="F113" s="221">
        <f>IFERROR(VLOOKUP(D113,'Vta RdV'!$A$3:$B$2000,2,0),0)</f>
        <v>2280.89</v>
      </c>
      <c r="G113" s="221">
        <f>VLOOKUP(D113,Objetivos!$G$5:$H$3000,2,0)</f>
        <v>2194.3674209523811</v>
      </c>
      <c r="H113" s="224">
        <f t="shared" si="4"/>
        <v>1.0394293946499018</v>
      </c>
      <c r="I113" s="221">
        <f>IF(H113="",0,RANK($H113,H112:H113,0))</f>
        <v>1</v>
      </c>
      <c r="L113" s="100"/>
      <c r="M113" s="84" t="s">
        <v>2582</v>
      </c>
    </row>
    <row r="114" spans="1:13" ht="17.25" x14ac:dyDescent="0.3">
      <c r="A114" s="206">
        <v>51</v>
      </c>
      <c r="B114" s="206" t="s">
        <v>961</v>
      </c>
      <c r="C114" s="207" t="s">
        <v>362</v>
      </c>
      <c r="D114" s="207">
        <v>838</v>
      </c>
      <c r="E114" s="207" t="s">
        <v>968</v>
      </c>
      <c r="F114" s="66">
        <f>IFERROR(VLOOKUP(D114,'Vta RdV'!$A$3:$B$2000,2,0),0)</f>
        <v>1004.26</v>
      </c>
      <c r="G114" s="66">
        <f>VLOOKUP(D114,Objetivos!$G$5:$H$3000,2,0)</f>
        <v>1645.7606323809523</v>
      </c>
      <c r="H114" s="67">
        <f t="shared" si="4"/>
        <v>0.61021024579201322</v>
      </c>
      <c r="I114" s="66">
        <f>IF(H114="",0,RANK($H114,H114:H115,0))</f>
        <v>1</v>
      </c>
      <c r="L114" s="100"/>
      <c r="M114" s="84" t="s">
        <v>2582</v>
      </c>
    </row>
    <row r="115" spans="1:13" ht="18" thickBot="1" x14ac:dyDescent="0.35">
      <c r="A115" s="208">
        <v>51</v>
      </c>
      <c r="B115" s="208" t="s">
        <v>961</v>
      </c>
      <c r="C115" s="209" t="s">
        <v>362</v>
      </c>
      <c r="D115" s="209">
        <v>42400</v>
      </c>
      <c r="E115" s="209" t="s">
        <v>969</v>
      </c>
      <c r="F115" s="55">
        <f>IFERROR(VLOOKUP(D115,'Vta RdV'!$A$3:$B$2000,2,0),0)</f>
        <v>300.52999999999997</v>
      </c>
      <c r="G115" s="55">
        <f>VLOOKUP(D115,Objetivos!$G$5:$H$3000,2,0)</f>
        <v>1640.0286880000001</v>
      </c>
      <c r="H115" s="56">
        <f t="shared" si="4"/>
        <v>0.18324679452192605</v>
      </c>
      <c r="I115" s="55">
        <f>IF(H115="",0,RANK($H115,H114:H115,0))</f>
        <v>2</v>
      </c>
      <c r="L115" s="100"/>
      <c r="M115" s="84" t="s">
        <v>2582</v>
      </c>
    </row>
    <row r="116" spans="1:13" ht="17.25" x14ac:dyDescent="0.3">
      <c r="A116" s="239">
        <v>51</v>
      </c>
      <c r="B116" s="239" t="s">
        <v>961</v>
      </c>
      <c r="C116" s="240" t="s">
        <v>362</v>
      </c>
      <c r="D116" s="240">
        <v>52526</v>
      </c>
      <c r="E116" s="240" t="s">
        <v>970</v>
      </c>
      <c r="F116" s="241">
        <f>IFERROR(VLOOKUP(D116,'Vta RdV'!$A$3:$B$2000,2,0),0)</f>
        <v>661.19</v>
      </c>
      <c r="G116" s="241">
        <f>VLOOKUP(D116,Objetivos!$G$5:$H$3000,2,0)</f>
        <v>997.20159238095243</v>
      </c>
      <c r="H116" s="242">
        <f t="shared" si="4"/>
        <v>0.66304547149921844</v>
      </c>
      <c r="I116" s="220">
        <f>IF(H116="",0,RANK($H116,H116:H117,0))</f>
        <v>2</v>
      </c>
      <c r="L116" s="100"/>
      <c r="M116" s="84" t="s">
        <v>2582</v>
      </c>
    </row>
    <row r="117" spans="1:13" ht="18" thickBot="1" x14ac:dyDescent="0.35">
      <c r="A117" s="243">
        <v>51</v>
      </c>
      <c r="B117" s="243" t="s">
        <v>961</v>
      </c>
      <c r="C117" s="244" t="s">
        <v>362</v>
      </c>
      <c r="D117" s="244">
        <v>42251</v>
      </c>
      <c r="E117" s="244" t="s">
        <v>971</v>
      </c>
      <c r="F117" s="59">
        <f>IFERROR(VLOOKUP(D117,'Vta RdV'!$A$3:$B$2000,2,0),0)</f>
        <v>1905.53</v>
      </c>
      <c r="G117" s="59">
        <f>VLOOKUP(D117,Objetivos!$G$5:$H$3000,2,0)</f>
        <v>1566.922323809524</v>
      </c>
      <c r="H117" s="60">
        <f t="shared" si="4"/>
        <v>1.2160972953447036</v>
      </c>
      <c r="I117" s="221">
        <f>IF(H117="",0,RANK($H117,H116:H117,0))</f>
        <v>1</v>
      </c>
      <c r="L117" s="100"/>
      <c r="M117" s="84" t="s">
        <v>2582</v>
      </c>
    </row>
    <row r="118" spans="1:13" ht="17.25" x14ac:dyDescent="0.3">
      <c r="A118" s="214">
        <v>51</v>
      </c>
      <c r="B118" s="214" t="s">
        <v>961</v>
      </c>
      <c r="C118" s="215" t="s">
        <v>362</v>
      </c>
      <c r="D118" s="215">
        <v>33037</v>
      </c>
      <c r="E118" s="215" t="s">
        <v>972</v>
      </c>
      <c r="F118" s="53">
        <f>IFERROR(VLOOKUP(D118,'Vta RdV'!$A$3:$B$2000,2,0),0)</f>
        <v>716.85000000000014</v>
      </c>
      <c r="G118" s="53">
        <f>VLOOKUP(D118,Objetivos!$G$5:$H$3000,2,0)</f>
        <v>1431.4699276190477</v>
      </c>
      <c r="H118" s="61">
        <f t="shared" si="4"/>
        <v>0.50077894489361086</v>
      </c>
      <c r="I118" s="53">
        <f>IF(H118="",0,RANK($H118,H118:H120,0))</f>
        <v>2</v>
      </c>
      <c r="L118" s="100"/>
      <c r="M118" s="84" t="s">
        <v>2582</v>
      </c>
    </row>
    <row r="119" spans="1:13" ht="17.25" x14ac:dyDescent="0.3">
      <c r="A119" s="206">
        <v>51</v>
      </c>
      <c r="B119" s="206" t="s">
        <v>961</v>
      </c>
      <c r="C119" s="207" t="s">
        <v>362</v>
      </c>
      <c r="D119" s="207">
        <v>53047</v>
      </c>
      <c r="E119" s="207" t="s">
        <v>973</v>
      </c>
      <c r="F119" s="66">
        <f>IFERROR(VLOOKUP(D119,'Vta RdV'!$A$3:$B$2000,2,0),0)</f>
        <v>1242.6599999999999</v>
      </c>
      <c r="G119" s="66">
        <f>VLOOKUP(D119,Objetivos!$G$5:$H$3000,2,0)</f>
        <v>972.02139428571434</v>
      </c>
      <c r="H119" s="67">
        <f t="shared" si="4"/>
        <v>1.2784286511647853</v>
      </c>
      <c r="I119" s="66">
        <f>IF(H119="",0,RANK($H119,H118:H120,0))</f>
        <v>1</v>
      </c>
      <c r="L119" s="100"/>
      <c r="M119" s="84" t="s">
        <v>2582</v>
      </c>
    </row>
    <row r="120" spans="1:13" ht="18" thickBot="1" x14ac:dyDescent="0.35">
      <c r="A120" s="208">
        <v>51</v>
      </c>
      <c r="B120" s="208" t="s">
        <v>961</v>
      </c>
      <c r="C120" s="209" t="s">
        <v>362</v>
      </c>
      <c r="D120" s="209">
        <v>53040</v>
      </c>
      <c r="E120" s="209" t="s">
        <v>974</v>
      </c>
      <c r="F120" s="55">
        <f>IFERROR(VLOOKUP(D120,'Vta RdV'!$A$3:$B$2000,2,0),0)</f>
        <v>186.5</v>
      </c>
      <c r="G120" s="55">
        <f>VLOOKUP(D120,Objetivos!$G$5:$H$3000,2,0)</f>
        <v>573.22076952380962</v>
      </c>
      <c r="H120" s="56">
        <f t="shared" si="4"/>
        <v>0.32535457526239098</v>
      </c>
      <c r="I120" s="55">
        <f>IF(H120="",0,RANK($H120,H118:H120,0))</f>
        <v>3</v>
      </c>
      <c r="L120" s="100"/>
      <c r="M120" s="84" t="s">
        <v>2582</v>
      </c>
    </row>
    <row r="121" spans="1:13" ht="17.25" x14ac:dyDescent="0.3">
      <c r="A121" s="210">
        <v>51</v>
      </c>
      <c r="B121" s="210" t="s">
        <v>975</v>
      </c>
      <c r="C121" s="211" t="s">
        <v>368</v>
      </c>
      <c r="D121" s="211">
        <v>9328</v>
      </c>
      <c r="E121" s="211" t="s">
        <v>976</v>
      </c>
      <c r="F121" s="220">
        <f>IFERROR(VLOOKUP(D121,'Vta RdV'!$A$3:$B$2000,2,0),0)</f>
        <v>1813.9099999999999</v>
      </c>
      <c r="G121" s="220">
        <f>VLOOKUP(D121,Objetivos!$G$5:$H$3000,2,0)</f>
        <v>3059.7916114285717</v>
      </c>
      <c r="H121" s="223">
        <f t="shared" si="4"/>
        <v>0.59282141738832728</v>
      </c>
      <c r="I121" s="220">
        <f>IF(H121="",0,RANK($H121,H121:H122,0))</f>
        <v>2</v>
      </c>
      <c r="L121" s="100"/>
      <c r="M121" s="84" t="s">
        <v>2582</v>
      </c>
    </row>
    <row r="122" spans="1:13" ht="18" thickBot="1" x14ac:dyDescent="0.35">
      <c r="A122" s="212">
        <v>51</v>
      </c>
      <c r="B122" s="212" t="s">
        <v>975</v>
      </c>
      <c r="C122" s="213" t="s">
        <v>368</v>
      </c>
      <c r="D122" s="213">
        <v>9503</v>
      </c>
      <c r="E122" s="213" t="s">
        <v>977</v>
      </c>
      <c r="F122" s="221">
        <f>IFERROR(VLOOKUP(D122,'Vta RdV'!$A$3:$B$2000,2,0),0)</f>
        <v>1949.84</v>
      </c>
      <c r="G122" s="221">
        <f>VLOOKUP(D122,Objetivos!$G$5:$H$3000,2,0)</f>
        <v>2705.0136152380951</v>
      </c>
      <c r="H122" s="224">
        <f t="shared" si="4"/>
        <v>0.72082446794944321</v>
      </c>
      <c r="I122" s="221">
        <f>IF(H122="",0,RANK($H122,H121:H122,0))</f>
        <v>1</v>
      </c>
      <c r="L122" s="100"/>
      <c r="M122" s="84" t="s">
        <v>2582</v>
      </c>
    </row>
    <row r="123" spans="1:13" ht="17.25" x14ac:dyDescent="0.3">
      <c r="A123" s="206">
        <v>51</v>
      </c>
      <c r="B123" s="206" t="s">
        <v>975</v>
      </c>
      <c r="C123" s="207" t="s">
        <v>368</v>
      </c>
      <c r="D123" s="207">
        <v>29101</v>
      </c>
      <c r="E123" s="207" t="s">
        <v>978</v>
      </c>
      <c r="F123" s="66">
        <f>IFERROR(VLOOKUP(D123,'Vta RdV'!$A$3:$B$2000,2,0),0)</f>
        <v>1001.0500000000001</v>
      </c>
      <c r="G123" s="66">
        <f>VLOOKUP(D123,Objetivos!$G$5:$H$3000,2,0)</f>
        <v>2525.6168685714292</v>
      </c>
      <c r="H123" s="67">
        <f t="shared" si="4"/>
        <v>0.39635861339737821</v>
      </c>
      <c r="I123" s="66">
        <f>IF(H123="",0,RANK($H123,H123:H124,0))</f>
        <v>2</v>
      </c>
      <c r="L123" s="100"/>
      <c r="M123" s="84" t="s">
        <v>2582</v>
      </c>
    </row>
    <row r="124" spans="1:13" ht="18" thickBot="1" x14ac:dyDescent="0.35">
      <c r="A124" s="208">
        <v>51</v>
      </c>
      <c r="B124" s="208" t="s">
        <v>975</v>
      </c>
      <c r="C124" s="209" t="s">
        <v>368</v>
      </c>
      <c r="D124" s="209">
        <v>7730</v>
      </c>
      <c r="E124" s="209" t="s">
        <v>979</v>
      </c>
      <c r="F124" s="55">
        <f>IFERROR(VLOOKUP(D124,'Vta RdV'!$A$3:$B$2000,2,0),0)</f>
        <v>1135.23</v>
      </c>
      <c r="G124" s="55">
        <f>VLOOKUP(D124,Objetivos!$G$5:$H$3000,2,0)</f>
        <v>2175.8821257142858</v>
      </c>
      <c r="H124" s="56">
        <f t="shared" si="4"/>
        <v>0.52173322561181179</v>
      </c>
      <c r="I124" s="55">
        <f>IF(H124="",0,RANK($H124,H123:H124,0))</f>
        <v>1</v>
      </c>
      <c r="L124" s="100"/>
      <c r="M124" s="84" t="s">
        <v>2582</v>
      </c>
    </row>
    <row r="125" spans="1:13" ht="17.25" x14ac:dyDescent="0.3">
      <c r="A125" s="239">
        <v>51</v>
      </c>
      <c r="B125" s="239" t="s">
        <v>975</v>
      </c>
      <c r="C125" s="240" t="s">
        <v>368</v>
      </c>
      <c r="D125" s="240">
        <v>43004</v>
      </c>
      <c r="E125" s="240" t="s">
        <v>980</v>
      </c>
      <c r="F125" s="241">
        <f>IFERROR(VLOOKUP(D125,'Vta RdV'!$A$3:$B$2000,2,0),0)</f>
        <v>1806.46</v>
      </c>
      <c r="G125" s="241">
        <f>VLOOKUP(D125,Objetivos!$G$5:$H$3000,2,0)</f>
        <v>2441.5130514285715</v>
      </c>
      <c r="H125" s="242">
        <f t="shared" si="4"/>
        <v>0.73989364871222341</v>
      </c>
      <c r="I125" s="220">
        <f>IF(H125="",0,RANK($H125,H125:H126,0))</f>
        <v>1</v>
      </c>
      <c r="L125" s="100"/>
      <c r="M125" s="84" t="s">
        <v>2582</v>
      </c>
    </row>
    <row r="126" spans="1:13" ht="18" thickBot="1" x14ac:dyDescent="0.35">
      <c r="A126" s="243">
        <v>51</v>
      </c>
      <c r="B126" s="243" t="s">
        <v>975</v>
      </c>
      <c r="C126" s="244" t="s">
        <v>368</v>
      </c>
      <c r="D126" s="244">
        <v>7743</v>
      </c>
      <c r="E126" s="244" t="s">
        <v>981</v>
      </c>
      <c r="F126" s="59">
        <f>IFERROR(VLOOKUP(D126,'Vta RdV'!$A$3:$B$2000,2,0),0)</f>
        <v>1004.21</v>
      </c>
      <c r="G126" s="59">
        <f>VLOOKUP(D126,Objetivos!$G$5:$H$3000,2,0)</f>
        <v>1619.5903009523809</v>
      </c>
      <c r="H126" s="60">
        <f t="shared" si="4"/>
        <v>0.62003952444608135</v>
      </c>
      <c r="I126" s="221">
        <f>IF(H126="",0,RANK($H126,H125:H126,0))</f>
        <v>2</v>
      </c>
      <c r="L126" s="100"/>
      <c r="M126" s="84" t="s">
        <v>2582</v>
      </c>
    </row>
    <row r="127" spans="1:13" ht="17.25" x14ac:dyDescent="0.3">
      <c r="A127" s="214">
        <v>51</v>
      </c>
      <c r="B127" s="214" t="s">
        <v>975</v>
      </c>
      <c r="C127" s="215" t="s">
        <v>368</v>
      </c>
      <c r="D127" s="215">
        <v>58755</v>
      </c>
      <c r="E127" s="215" t="s">
        <v>982</v>
      </c>
      <c r="F127" s="53">
        <f>IFERROR(VLOOKUP(D127,'Vta RdV'!$A$3:$B$2000,2,0),0)</f>
        <v>1234.78</v>
      </c>
      <c r="G127" s="53">
        <f>VLOOKUP(D127,Objetivos!$G$5:$H$3000,2,0)</f>
        <v>1587.5585752380955</v>
      </c>
      <c r="H127" s="61">
        <f t="shared" si="4"/>
        <v>0.7777854746649665</v>
      </c>
      <c r="I127" s="53">
        <f>IF(H127="",0,RANK($H127,H127:H129,0))</f>
        <v>2</v>
      </c>
      <c r="L127" s="100"/>
      <c r="M127" s="84" t="s">
        <v>2582</v>
      </c>
    </row>
    <row r="128" spans="1:13" ht="17.25" x14ac:dyDescent="0.3">
      <c r="A128" s="206">
        <v>51</v>
      </c>
      <c r="B128" s="206" t="s">
        <v>975</v>
      </c>
      <c r="C128" s="207" t="s">
        <v>368</v>
      </c>
      <c r="D128" s="207">
        <v>52755</v>
      </c>
      <c r="E128" s="207" t="s">
        <v>983</v>
      </c>
      <c r="F128" s="66">
        <f>IFERROR(VLOOKUP(D128,'Vta RdV'!$A$3:$B$2000,2,0),0)</f>
        <v>1116.23</v>
      </c>
      <c r="G128" s="66">
        <f>VLOOKUP(D128,Objetivos!$G$5:$H$3000,2,0)</f>
        <v>1333.8323047619049</v>
      </c>
      <c r="H128" s="67">
        <f t="shared" si="4"/>
        <v>0.83685932333094315</v>
      </c>
      <c r="I128" s="66">
        <f>IF(H128="",0,RANK($H128,H127:H129,0))</f>
        <v>1</v>
      </c>
      <c r="L128" s="100"/>
      <c r="M128" s="84" t="s">
        <v>2582</v>
      </c>
    </row>
    <row r="129" spans="1:13" ht="18" thickBot="1" x14ac:dyDescent="0.35">
      <c r="A129" s="208">
        <v>51</v>
      </c>
      <c r="B129" s="208" t="s">
        <v>975</v>
      </c>
      <c r="C129" s="209" t="s">
        <v>368</v>
      </c>
      <c r="D129" s="209">
        <v>43017</v>
      </c>
      <c r="E129" s="209" t="s">
        <v>984</v>
      </c>
      <c r="F129" s="55">
        <f>IFERROR(VLOOKUP(D129,'Vta RdV'!$A$3:$B$2000,2,0),0)</f>
        <v>630.25</v>
      </c>
      <c r="G129" s="55">
        <f>VLOOKUP(D129,Objetivos!$G$5:$H$3000,2,0)</f>
        <v>1097.0395047619047</v>
      </c>
      <c r="H129" s="56">
        <f t="shared" si="4"/>
        <v>0.57450073335033269</v>
      </c>
      <c r="I129" s="55">
        <f>IF(H129="",0,RANK($H129,H127:H129,0))</f>
        <v>3</v>
      </c>
      <c r="L129" s="100"/>
      <c r="M129" s="84" t="s">
        <v>2582</v>
      </c>
    </row>
    <row r="130" spans="1:13" ht="17.25" x14ac:dyDescent="0.3">
      <c r="A130" s="210">
        <v>52</v>
      </c>
      <c r="B130" s="210" t="s">
        <v>986</v>
      </c>
      <c r="C130" s="211" t="s">
        <v>371</v>
      </c>
      <c r="D130" s="211">
        <v>52009</v>
      </c>
      <c r="E130" s="211" t="s">
        <v>987</v>
      </c>
      <c r="F130" s="220">
        <f>IFERROR(VLOOKUP(D130,'Vta RdV'!$A$3:$B$2000,2,0),0)</f>
        <v>531.51</v>
      </c>
      <c r="G130" s="220">
        <f>VLOOKUP(D130,Objetivos!$G$5:$H$3000,2,0)</f>
        <v>3105.9266742857144</v>
      </c>
      <c r="H130" s="223">
        <f t="shared" si="4"/>
        <v>0.17112767162226519</v>
      </c>
      <c r="I130" s="220">
        <f>IF(H130="",0,RANK($H130,H130:H131,0))</f>
        <v>2</v>
      </c>
      <c r="L130" s="100"/>
      <c r="M130" s="84" t="s">
        <v>2582</v>
      </c>
    </row>
    <row r="131" spans="1:13" ht="18" thickBot="1" x14ac:dyDescent="0.35">
      <c r="A131" s="212">
        <v>52</v>
      </c>
      <c r="B131" s="212" t="s">
        <v>986</v>
      </c>
      <c r="C131" s="213" t="s">
        <v>371</v>
      </c>
      <c r="D131" s="213">
        <v>58298</v>
      </c>
      <c r="E131" s="213" t="s">
        <v>988</v>
      </c>
      <c r="F131" s="221">
        <f>IFERROR(VLOOKUP(D131,'Vta RdV'!$A$3:$B$2000,2,0),0)</f>
        <v>1362.13</v>
      </c>
      <c r="G131" s="221">
        <f>VLOOKUP(D131,Objetivos!$G$5:$H$3000,2,0)</f>
        <v>3086.818483809524</v>
      </c>
      <c r="H131" s="224">
        <f t="shared" ref="H131:H196" si="5">+F131/G131</f>
        <v>0.44127311247629941</v>
      </c>
      <c r="I131" s="221">
        <f>IF(H131="",0,RANK($H131,H130:H131,0))</f>
        <v>1</v>
      </c>
      <c r="L131" s="100"/>
      <c r="M131" s="84" t="s">
        <v>2582</v>
      </c>
    </row>
    <row r="132" spans="1:13" ht="17.25" x14ac:dyDescent="0.3">
      <c r="A132" s="206">
        <v>52</v>
      </c>
      <c r="B132" s="206" t="s">
        <v>986</v>
      </c>
      <c r="C132" s="207" t="s">
        <v>371</v>
      </c>
      <c r="D132" s="207">
        <v>5486</v>
      </c>
      <c r="E132" s="207" t="s">
        <v>989</v>
      </c>
      <c r="F132" s="66">
        <f>IFERROR(VLOOKUP(D132,'Vta RdV'!$A$3:$B$2000,2,0),0)</f>
        <v>2661.08</v>
      </c>
      <c r="G132" s="66">
        <f>VLOOKUP(D132,Objetivos!$G$5:$H$3000,2,0)</f>
        <v>2522.7310720000005</v>
      </c>
      <c r="H132" s="67">
        <f t="shared" si="5"/>
        <v>1.0548409339130698</v>
      </c>
      <c r="I132" s="66">
        <f>IF(H132="",0,RANK($H132,H132:H133,0))</f>
        <v>1</v>
      </c>
      <c r="L132" s="100"/>
      <c r="M132" s="84" t="s">
        <v>2582</v>
      </c>
    </row>
    <row r="133" spans="1:13" ht="18" thickBot="1" x14ac:dyDescent="0.35">
      <c r="A133" s="208">
        <v>52</v>
      </c>
      <c r="B133" s="208" t="s">
        <v>986</v>
      </c>
      <c r="C133" s="209" t="s">
        <v>371</v>
      </c>
      <c r="D133" s="209">
        <v>446</v>
      </c>
      <c r="E133" s="209" t="s">
        <v>990</v>
      </c>
      <c r="F133" s="55">
        <f>IFERROR(VLOOKUP(D133,'Vta RdV'!$A$3:$B$2000,2,0),0)</f>
        <v>921.88000000000011</v>
      </c>
      <c r="G133" s="55">
        <f>VLOOKUP(D133,Objetivos!$G$5:$H$3000,2,0)</f>
        <v>2348.9554590476196</v>
      </c>
      <c r="H133" s="56">
        <f t="shared" si="5"/>
        <v>0.39246380617782123</v>
      </c>
      <c r="I133" s="55">
        <f>IF(H133="",0,RANK($H133,H132:H133,0))</f>
        <v>2</v>
      </c>
      <c r="L133" s="100"/>
      <c r="M133" s="84" t="s">
        <v>2582</v>
      </c>
    </row>
    <row r="134" spans="1:13" ht="17.25" x14ac:dyDescent="0.3">
      <c r="A134" s="239">
        <v>52</v>
      </c>
      <c r="B134" s="239" t="s">
        <v>986</v>
      </c>
      <c r="C134" s="240" t="s">
        <v>371</v>
      </c>
      <c r="D134" s="240">
        <v>50187</v>
      </c>
      <c r="E134" s="240" t="s">
        <v>991</v>
      </c>
      <c r="F134" s="241">
        <f>IFERROR(VLOOKUP(D134,'Vta RdV'!$A$3:$B$2000,2,0),0)</f>
        <v>1869.29</v>
      </c>
      <c r="G134" s="241">
        <f>VLOOKUP(D134,Objetivos!$G$5:$H$3000,2,0)</f>
        <v>2107.6061305263161</v>
      </c>
      <c r="H134" s="242">
        <f t="shared" si="5"/>
        <v>0.88692567976787806</v>
      </c>
      <c r="I134" s="220">
        <f>IF(H134="",0,RANK($H134,H134:H135,0))</f>
        <v>2</v>
      </c>
      <c r="L134" s="100"/>
      <c r="M134" s="84" t="s">
        <v>2582</v>
      </c>
    </row>
    <row r="135" spans="1:13" ht="18" thickBot="1" x14ac:dyDescent="0.35">
      <c r="A135" s="243">
        <v>52</v>
      </c>
      <c r="B135" s="243" t="s">
        <v>986</v>
      </c>
      <c r="C135" s="244" t="s">
        <v>371</v>
      </c>
      <c r="D135" s="244">
        <v>53301</v>
      </c>
      <c r="E135" s="244" t="s">
        <v>992</v>
      </c>
      <c r="F135" s="59">
        <f>IFERROR(VLOOKUP(D135,'Vta RdV'!$A$3:$B$2000,2,0),0)</f>
        <v>2821.01</v>
      </c>
      <c r="G135" s="59">
        <f>VLOOKUP(D135,Objetivos!$G$5:$H$3000,2,0)</f>
        <v>1392.5648152380954</v>
      </c>
      <c r="H135" s="60">
        <f t="shared" si="5"/>
        <v>2.0257656729016773</v>
      </c>
      <c r="I135" s="221">
        <f>IF(H135="",0,RANK($H135,H134:H135,0))</f>
        <v>1</v>
      </c>
      <c r="L135" s="100"/>
      <c r="M135" s="84" t="s">
        <v>2582</v>
      </c>
    </row>
    <row r="136" spans="1:13" ht="17.25" x14ac:dyDescent="0.3">
      <c r="A136" s="214">
        <v>52</v>
      </c>
      <c r="B136" s="214" t="s">
        <v>986</v>
      </c>
      <c r="C136" s="215" t="s">
        <v>371</v>
      </c>
      <c r="D136" s="215">
        <v>53675</v>
      </c>
      <c r="E136" s="215" t="s">
        <v>993</v>
      </c>
      <c r="F136" s="53">
        <f>IFERROR(VLOOKUP(D136,'Vta RdV'!$A$3:$B$2000,2,0),0)</f>
        <v>314.49</v>
      </c>
      <c r="G136" s="53">
        <f>VLOOKUP(D136,Objetivos!$G$5:$H$3000,2,0)</f>
        <v>1154.553328</v>
      </c>
      <c r="H136" s="61">
        <f t="shared" si="5"/>
        <v>0.27239105580751488</v>
      </c>
      <c r="I136" s="53">
        <f>IF(H136="",0,RANK($H136,H136:H138,0))</f>
        <v>3</v>
      </c>
      <c r="L136" s="100"/>
      <c r="M136" s="84" t="s">
        <v>2582</v>
      </c>
    </row>
    <row r="137" spans="1:13" ht="17.25" x14ac:dyDescent="0.3">
      <c r="A137" s="206">
        <v>52</v>
      </c>
      <c r="B137" s="206" t="s">
        <v>986</v>
      </c>
      <c r="C137" s="207" t="s">
        <v>371</v>
      </c>
      <c r="D137" s="207">
        <v>52816</v>
      </c>
      <c r="E137" s="207" t="s">
        <v>994</v>
      </c>
      <c r="F137" s="66">
        <f>IFERROR(VLOOKUP(D137,'Vta RdV'!$A$3:$B$2000,2,0),0)</f>
        <v>420.96000000000004</v>
      </c>
      <c r="G137" s="66">
        <f>VLOOKUP(D137,Objetivos!$G$5:$H$3000,2,0)</f>
        <v>1147.0542568421054</v>
      </c>
      <c r="H137" s="67">
        <f t="shared" si="5"/>
        <v>0.36699223030558542</v>
      </c>
      <c r="I137" s="66">
        <f>IF(H137="",0,RANK($H137,H136:H138,0))</f>
        <v>2</v>
      </c>
      <c r="L137" s="100"/>
      <c r="M137" s="84" t="s">
        <v>2582</v>
      </c>
    </row>
    <row r="138" spans="1:13" ht="18" thickBot="1" x14ac:dyDescent="0.35">
      <c r="A138" s="208">
        <v>52</v>
      </c>
      <c r="B138" s="208" t="s">
        <v>986</v>
      </c>
      <c r="C138" s="209" t="s">
        <v>371</v>
      </c>
      <c r="D138" s="209">
        <v>54017</v>
      </c>
      <c r="E138" s="209" t="s">
        <v>995</v>
      </c>
      <c r="F138" s="55">
        <f>IFERROR(VLOOKUP(D138,'Vta RdV'!$A$3:$B$2000,2,0),0)</f>
        <v>2740.4500000000003</v>
      </c>
      <c r="G138" s="55">
        <f>VLOOKUP(D138,Objetivos!$G$5:$H$3000,2,0)</f>
        <v>828.77108571428585</v>
      </c>
      <c r="H138" s="56">
        <f t="shared" si="5"/>
        <v>3.3066428682633302</v>
      </c>
      <c r="I138" s="55">
        <f>IF(H138="",0,RANK($H138,H136:H138,0))</f>
        <v>1</v>
      </c>
      <c r="L138" s="100"/>
      <c r="M138" s="84" t="s">
        <v>2582</v>
      </c>
    </row>
    <row r="139" spans="1:13" ht="17.25" x14ac:dyDescent="0.3">
      <c r="A139" s="210">
        <v>52</v>
      </c>
      <c r="B139" s="210" t="s">
        <v>996</v>
      </c>
      <c r="C139" s="211" t="s">
        <v>373</v>
      </c>
      <c r="D139" s="211">
        <v>363</v>
      </c>
      <c r="E139" s="211" t="s">
        <v>997</v>
      </c>
      <c r="F139" s="220">
        <f>IFERROR(VLOOKUP(D139,'Vta RdV'!$A$3:$B$2000,2,0),0)</f>
        <v>1019.42</v>
      </c>
      <c r="G139" s="220">
        <f>VLOOKUP(D139,Objetivos!$G$5:$H$3000,2,0)</f>
        <v>4938.1520421052637</v>
      </c>
      <c r="H139" s="223">
        <f t="shared" si="5"/>
        <v>0.20643754815726462</v>
      </c>
      <c r="I139" s="220">
        <f>IF(H139="",0,RANK($H139,H139:H140,0))</f>
        <v>1</v>
      </c>
      <c r="L139" s="100"/>
      <c r="M139" s="84" t="s">
        <v>2582</v>
      </c>
    </row>
    <row r="140" spans="1:13" ht="18" thickBot="1" x14ac:dyDescent="0.35">
      <c r="A140" s="212">
        <v>52</v>
      </c>
      <c r="B140" s="212" t="s">
        <v>996</v>
      </c>
      <c r="C140" s="213" t="s">
        <v>373</v>
      </c>
      <c r="D140" s="213">
        <v>58695</v>
      </c>
      <c r="E140" s="213" t="s">
        <v>998</v>
      </c>
      <c r="F140" s="221">
        <f>IFERROR(VLOOKUP(D140,'Vta RdV'!$A$3:$B$2000,2,0),0)</f>
        <v>598.36</v>
      </c>
      <c r="G140" s="221">
        <f>VLOOKUP(D140,Objetivos!$G$5:$H$3000,2,0)</f>
        <v>3029.9222960000006</v>
      </c>
      <c r="H140" s="224">
        <f t="shared" si="5"/>
        <v>0.19748361229921121</v>
      </c>
      <c r="I140" s="221">
        <f>IF(H140="",0,RANK($H140,H139:H140,0))</f>
        <v>2</v>
      </c>
      <c r="L140" s="100"/>
      <c r="M140" s="84" t="s">
        <v>2582</v>
      </c>
    </row>
    <row r="141" spans="1:13" ht="17.25" x14ac:dyDescent="0.3">
      <c r="A141" s="206">
        <v>52</v>
      </c>
      <c r="B141" s="206" t="s">
        <v>996</v>
      </c>
      <c r="C141" s="207" t="s">
        <v>373</v>
      </c>
      <c r="D141" s="207">
        <v>7676</v>
      </c>
      <c r="E141" s="207" t="s">
        <v>999</v>
      </c>
      <c r="F141" s="66">
        <f>IFERROR(VLOOKUP(D141,'Vta RdV'!$A$3:$B$2000,2,0),0)</f>
        <v>415.32</v>
      </c>
      <c r="G141" s="66">
        <f>VLOOKUP(D141,Objetivos!$G$5:$H$3000,2,0)</f>
        <v>2413.8089142857143</v>
      </c>
      <c r="H141" s="67">
        <f t="shared" si="5"/>
        <v>0.17206001582892488</v>
      </c>
      <c r="I141" s="66">
        <f>IF(H141="",0,RANK($H141,H141:H142,0))</f>
        <v>2</v>
      </c>
      <c r="L141" s="100"/>
      <c r="M141" s="84" t="s">
        <v>2582</v>
      </c>
    </row>
    <row r="142" spans="1:13" ht="18" thickBot="1" x14ac:dyDescent="0.35">
      <c r="A142" s="208">
        <v>52</v>
      </c>
      <c r="B142" s="208" t="s">
        <v>996</v>
      </c>
      <c r="C142" s="209" t="s">
        <v>373</v>
      </c>
      <c r="D142" s="209">
        <v>58543</v>
      </c>
      <c r="E142" s="209" t="s">
        <v>1000</v>
      </c>
      <c r="F142" s="55">
        <f>IFERROR(VLOOKUP(D142,'Vta RdV'!$A$3:$B$2000,2,0),0)</f>
        <v>3336.55</v>
      </c>
      <c r="G142" s="55">
        <f>VLOOKUP(D142,Objetivos!$G$5:$H$3000,2,0)</f>
        <v>2161.3640160000004</v>
      </c>
      <c r="H142" s="56">
        <f t="shared" si="5"/>
        <v>1.5437242293757145</v>
      </c>
      <c r="I142" s="55">
        <f>IF(H142="",0,RANK($H142,H141:H142,0))</f>
        <v>1</v>
      </c>
      <c r="L142" s="100"/>
      <c r="M142" s="84" t="s">
        <v>2582</v>
      </c>
    </row>
    <row r="143" spans="1:13" ht="17.25" x14ac:dyDescent="0.3">
      <c r="A143" s="246">
        <v>52</v>
      </c>
      <c r="B143" s="246" t="s">
        <v>996</v>
      </c>
      <c r="C143" s="247" t="s">
        <v>373</v>
      </c>
      <c r="D143" s="247">
        <v>53559</v>
      </c>
      <c r="E143" s="247" t="s">
        <v>1001</v>
      </c>
      <c r="F143" s="57">
        <f>IFERROR(VLOOKUP(D143,'Vta RdV'!$A$3:$B$2000,2,0),0)</f>
        <v>1518.18</v>
      </c>
      <c r="G143" s="57">
        <f>VLOOKUP(D143,Objetivos!$G$5:$H$3000,2,0)</f>
        <v>1952.3216800000002</v>
      </c>
      <c r="H143" s="58">
        <f t="shared" si="5"/>
        <v>0.77762799827126838</v>
      </c>
      <c r="I143" s="57">
        <f>IF(H143="",0,RANK($H143,H143:H145,0))</f>
        <v>2</v>
      </c>
      <c r="L143" s="100"/>
      <c r="M143" s="84" t="s">
        <v>2582</v>
      </c>
    </row>
    <row r="144" spans="1:13" ht="17.25" x14ac:dyDescent="0.3">
      <c r="A144" s="239">
        <v>52</v>
      </c>
      <c r="B144" s="239" t="s">
        <v>996</v>
      </c>
      <c r="C144" s="240" t="s">
        <v>373</v>
      </c>
      <c r="D144" s="240">
        <v>20294</v>
      </c>
      <c r="E144" s="240" t="s">
        <v>1002</v>
      </c>
      <c r="F144" s="241">
        <f>IFERROR(VLOOKUP(D144,'Vta RdV'!$A$3:$B$2000,2,0),0)</f>
        <v>2089.87</v>
      </c>
      <c r="G144" s="241">
        <f>VLOOKUP(D144,Objetivos!$G$5:$H$3000,2,0)</f>
        <v>1654.9791009523808</v>
      </c>
      <c r="H144" s="242">
        <f t="shared" si="5"/>
        <v>1.2627772754334814</v>
      </c>
      <c r="I144" s="241">
        <f>IF(H144="",0,RANK($H144,H143:H145,0))</f>
        <v>1</v>
      </c>
      <c r="L144" s="100"/>
      <c r="M144" s="84" t="s">
        <v>2582</v>
      </c>
    </row>
    <row r="145" spans="1:13" ht="18" thickBot="1" x14ac:dyDescent="0.35">
      <c r="A145" s="243">
        <v>52</v>
      </c>
      <c r="B145" s="243" t="s">
        <v>996</v>
      </c>
      <c r="C145" s="244" t="s">
        <v>373</v>
      </c>
      <c r="D145" s="244">
        <v>53550</v>
      </c>
      <c r="E145" s="244" t="s">
        <v>1003</v>
      </c>
      <c r="F145" s="59">
        <f>IFERROR(VLOOKUP(D145,'Vta RdV'!$A$3:$B$2000,2,0),0)</f>
        <v>822.76</v>
      </c>
      <c r="G145" s="59">
        <f>VLOOKUP(D145,Objetivos!$G$5:$H$3000,2,0)</f>
        <v>1083.913448</v>
      </c>
      <c r="H145" s="60">
        <f t="shared" si="5"/>
        <v>0.75906429753974225</v>
      </c>
      <c r="I145" s="59">
        <f>IF(H145="",0,RANK($H145,H143:H145,0))</f>
        <v>3</v>
      </c>
      <c r="L145" s="100"/>
      <c r="M145" s="84" t="s">
        <v>2582</v>
      </c>
    </row>
    <row r="146" spans="1:13" ht="17.25" x14ac:dyDescent="0.3">
      <c r="A146" s="206">
        <v>52</v>
      </c>
      <c r="B146" s="206" t="s">
        <v>1004</v>
      </c>
      <c r="C146" s="207" t="s">
        <v>375</v>
      </c>
      <c r="D146" s="207">
        <v>1642</v>
      </c>
      <c r="E146" s="207" t="s">
        <v>1005</v>
      </c>
      <c r="F146" s="66">
        <f>IFERROR(VLOOKUP(D146,'Vta RdV'!$A$3:$B$2000,2,0),0)</f>
        <v>3537.5499999999997</v>
      </c>
      <c r="G146" s="66">
        <f>VLOOKUP(D146,Objetivos!$G$5:$H$3000,2,0)</f>
        <v>3516.7443368421054</v>
      </c>
      <c r="H146" s="67">
        <f t="shared" si="5"/>
        <v>1.005916171653404</v>
      </c>
      <c r="I146" s="66">
        <f>IF(H146="",0,RANK($H146,H146:H147,0))</f>
        <v>2</v>
      </c>
      <c r="L146" s="100"/>
      <c r="M146" s="84" t="s">
        <v>2582</v>
      </c>
    </row>
    <row r="147" spans="1:13" ht="18" thickBot="1" x14ac:dyDescent="0.35">
      <c r="A147" s="208">
        <v>52</v>
      </c>
      <c r="B147" s="208" t="s">
        <v>1004</v>
      </c>
      <c r="C147" s="209" t="s">
        <v>375</v>
      </c>
      <c r="D147" s="209">
        <v>319</v>
      </c>
      <c r="E147" s="209" t="s">
        <v>1006</v>
      </c>
      <c r="F147" s="55">
        <f>IFERROR(VLOOKUP(D147,'Vta RdV'!$A$3:$B$2000,2,0),0)</f>
        <v>5033.49</v>
      </c>
      <c r="G147" s="55">
        <f>VLOOKUP(D147,Objetivos!$G$5:$H$3000,2,0)</f>
        <v>3290.3718147368427</v>
      </c>
      <c r="H147" s="56">
        <f t="shared" si="5"/>
        <v>1.529763286159977</v>
      </c>
      <c r="I147" s="55">
        <f>IF(H147="",0,RANK($H147,H146:H147,0))</f>
        <v>1</v>
      </c>
      <c r="L147" s="100"/>
      <c r="M147" s="84" t="s">
        <v>2582</v>
      </c>
    </row>
    <row r="148" spans="1:13" ht="17.25" x14ac:dyDescent="0.3">
      <c r="A148" s="210">
        <v>52</v>
      </c>
      <c r="B148" s="210" t="s">
        <v>1004</v>
      </c>
      <c r="C148" s="211" t="s">
        <v>375</v>
      </c>
      <c r="D148" s="211">
        <v>309</v>
      </c>
      <c r="E148" s="211" t="s">
        <v>1007</v>
      </c>
      <c r="F148" s="220">
        <f>IFERROR(VLOOKUP(D148,'Vta RdV'!$A$3:$B$2000,2,0),0)</f>
        <v>8904.5</v>
      </c>
      <c r="G148" s="220">
        <f>VLOOKUP(D148,Objetivos!$G$5:$H$3000,2,0)</f>
        <v>2770.9859680000004</v>
      </c>
      <c r="H148" s="223">
        <f t="shared" si="5"/>
        <v>3.2134771171096737</v>
      </c>
      <c r="I148" s="220">
        <f>IF(H148="",0,RANK($H148,H148:H149,0))</f>
        <v>1</v>
      </c>
      <c r="L148" s="100"/>
      <c r="M148" s="84" t="s">
        <v>2582</v>
      </c>
    </row>
    <row r="149" spans="1:13" ht="18" thickBot="1" x14ac:dyDescent="0.35">
      <c r="A149" s="212">
        <v>52</v>
      </c>
      <c r="B149" s="212" t="s">
        <v>1004</v>
      </c>
      <c r="C149" s="213" t="s">
        <v>375</v>
      </c>
      <c r="D149" s="213">
        <v>5135</v>
      </c>
      <c r="E149" s="213" t="s">
        <v>1008</v>
      </c>
      <c r="F149" s="221">
        <f>IFERROR(VLOOKUP(D149,'Vta RdV'!$A$3:$B$2000,2,0),0)</f>
        <v>5787.6100000000006</v>
      </c>
      <c r="G149" s="221">
        <f>VLOOKUP(D149,Objetivos!$G$5:$H$3000,2,0)</f>
        <v>2593.9161600000002</v>
      </c>
      <c r="H149" s="224">
        <f t="shared" si="5"/>
        <v>2.2312247748207867</v>
      </c>
      <c r="I149" s="221">
        <f>IF(H149="",0,RANK($H149,H148:H149,0))</f>
        <v>2</v>
      </c>
      <c r="L149" s="100"/>
      <c r="M149" s="84" t="s">
        <v>2582</v>
      </c>
    </row>
    <row r="150" spans="1:13" ht="17.25" x14ac:dyDescent="0.3">
      <c r="A150" s="206">
        <v>52</v>
      </c>
      <c r="B150" s="206" t="s">
        <v>1004</v>
      </c>
      <c r="C150" s="207" t="s">
        <v>375</v>
      </c>
      <c r="D150" s="207">
        <v>58388</v>
      </c>
      <c r="E150" s="207" t="s">
        <v>1009</v>
      </c>
      <c r="F150" s="66">
        <f>IFERROR(VLOOKUP(D150,'Vta RdV'!$A$3:$B$2000,2,0),0)</f>
        <v>818.56999999999994</v>
      </c>
      <c r="G150" s="66">
        <f>VLOOKUP(D150,Objetivos!$G$5:$H$3000,2,0)</f>
        <v>2020.2303326315789</v>
      </c>
      <c r="H150" s="67">
        <f t="shared" si="5"/>
        <v>0.40518647145235154</v>
      </c>
      <c r="I150" s="66">
        <f>IF(H150="",0,RANK($H150,H150:H151,0))</f>
        <v>2</v>
      </c>
      <c r="L150" s="100"/>
      <c r="M150" s="84" t="s">
        <v>2582</v>
      </c>
    </row>
    <row r="151" spans="1:13" ht="18" thickBot="1" x14ac:dyDescent="0.35">
      <c r="A151" s="208">
        <v>52</v>
      </c>
      <c r="B151" s="208" t="s">
        <v>1004</v>
      </c>
      <c r="C151" s="209" t="s">
        <v>375</v>
      </c>
      <c r="D151" s="209">
        <v>52286</v>
      </c>
      <c r="E151" s="209" t="s">
        <v>1010</v>
      </c>
      <c r="F151" s="55">
        <f>IFERROR(VLOOKUP(D151,'Vta RdV'!$A$3:$B$2000,2,0),0)</f>
        <v>1550.8300000000002</v>
      </c>
      <c r="G151" s="55">
        <f>VLOOKUP(D151,Objetivos!$G$5:$H$3000,2,0)</f>
        <v>1714.5325305263157</v>
      </c>
      <c r="H151" s="56">
        <f t="shared" si="5"/>
        <v>0.90452060394790923</v>
      </c>
      <c r="I151" s="55">
        <f>IF(H151="",0,RANK($H151,H150:H151,0))</f>
        <v>1</v>
      </c>
      <c r="L151" s="100"/>
      <c r="M151" s="84" t="s">
        <v>2582</v>
      </c>
    </row>
    <row r="152" spans="1:13" ht="17.25" x14ac:dyDescent="0.3">
      <c r="A152" s="239">
        <v>52</v>
      </c>
      <c r="B152" s="239" t="s">
        <v>1004</v>
      </c>
      <c r="C152" s="240" t="s">
        <v>375</v>
      </c>
      <c r="D152" s="240">
        <v>14057</v>
      </c>
      <c r="E152" s="240" t="s">
        <v>1011</v>
      </c>
      <c r="F152" s="241">
        <f>IFERROR(VLOOKUP(D152,'Vta RdV'!$A$3:$B$2000,2,0),0)</f>
        <v>1538.87</v>
      </c>
      <c r="G152" s="241">
        <f>VLOOKUP(D152,Objetivos!$G$5:$H$3000,2,0)</f>
        <v>1617.8662905263157</v>
      </c>
      <c r="H152" s="242">
        <f t="shared" si="5"/>
        <v>0.95117254683598285</v>
      </c>
      <c r="I152" s="220">
        <f>IF(H152="",0,RANK($H152,H152:H153,0))</f>
        <v>1</v>
      </c>
      <c r="L152" s="100"/>
      <c r="M152" s="84" t="s">
        <v>2582</v>
      </c>
    </row>
    <row r="153" spans="1:13" ht="18" thickBot="1" x14ac:dyDescent="0.35">
      <c r="A153" s="243">
        <v>52</v>
      </c>
      <c r="B153" s="243" t="s">
        <v>1004</v>
      </c>
      <c r="C153" s="244" t="s">
        <v>375</v>
      </c>
      <c r="D153" s="244">
        <v>50033</v>
      </c>
      <c r="E153" s="244" t="s">
        <v>1012</v>
      </c>
      <c r="F153" s="59">
        <f>IFERROR(VLOOKUP(D153,'Vta RdV'!$A$3:$B$2000,2,0),0)</f>
        <v>240.09000000000003</v>
      </c>
      <c r="G153" s="59">
        <f>VLOOKUP(D153,Objetivos!$G$5:$H$3000,2,0)</f>
        <v>1421.3723536842106</v>
      </c>
      <c r="H153" s="60">
        <f t="shared" si="5"/>
        <v>0.1689142182748134</v>
      </c>
      <c r="I153" s="221">
        <f>IF(H153="",0,RANK($H153,H152:H153,0))</f>
        <v>2</v>
      </c>
      <c r="L153" s="100"/>
      <c r="M153" s="84" t="s">
        <v>2582</v>
      </c>
    </row>
    <row r="154" spans="1:13" ht="17.25" x14ac:dyDescent="0.3">
      <c r="A154" s="214">
        <v>52</v>
      </c>
      <c r="B154" s="214" t="s">
        <v>1004</v>
      </c>
      <c r="C154" s="215" t="s">
        <v>375</v>
      </c>
      <c r="D154" s="215">
        <v>316</v>
      </c>
      <c r="E154" s="215" t="s">
        <v>1013</v>
      </c>
      <c r="F154" s="53">
        <f>IFERROR(VLOOKUP(D154,'Vta RdV'!$A$3:$B$2000,2,0),0)</f>
        <v>815.61</v>
      </c>
      <c r="G154" s="53">
        <f>VLOOKUP(D154,Objetivos!$G$5:$H$3000,2,0)</f>
        <v>1375.1108294736841</v>
      </c>
      <c r="H154" s="61">
        <f t="shared" si="5"/>
        <v>0.59312310143915459</v>
      </c>
      <c r="I154" s="53">
        <f>IF(H154="",0,RANK($H154,H154:H156,0))</f>
        <v>2</v>
      </c>
      <c r="L154" s="100"/>
      <c r="M154" s="84" t="s">
        <v>2582</v>
      </c>
    </row>
    <row r="155" spans="1:13" ht="17.25" x14ac:dyDescent="0.3">
      <c r="A155" s="206">
        <v>52</v>
      </c>
      <c r="B155" s="206" t="s">
        <v>1004</v>
      </c>
      <c r="C155" s="207" t="s">
        <v>375</v>
      </c>
      <c r="D155" s="207">
        <v>53605</v>
      </c>
      <c r="E155" s="207" t="s">
        <v>2535</v>
      </c>
      <c r="F155" s="66">
        <f>IFERROR(VLOOKUP(D155,'Vta RdV'!$A$3:$B$2000,2,0),0)</f>
        <v>1211.6300000000001</v>
      </c>
      <c r="G155" s="66">
        <f>VLOOKUP(D155,Objetivos!$G$5:$H$3000,2,0)</f>
        <v>663.64122947368423</v>
      </c>
      <c r="H155" s="67">
        <f t="shared" ref="H155" si="6">+F155/G155</f>
        <v>1.8257304492080921</v>
      </c>
      <c r="I155" s="66">
        <f>IF(H155="",0,RANK($H155,H154:H156,0))</f>
        <v>1</v>
      </c>
      <c r="L155" s="100"/>
      <c r="M155" s="84" t="s">
        <v>2582</v>
      </c>
    </row>
    <row r="156" spans="1:13" ht="18" thickBot="1" x14ac:dyDescent="0.35">
      <c r="A156" s="208">
        <v>52</v>
      </c>
      <c r="B156" s="208" t="s">
        <v>1004</v>
      </c>
      <c r="C156" s="209" t="s">
        <v>375</v>
      </c>
      <c r="D156" s="209">
        <v>42463</v>
      </c>
      <c r="E156" s="209" t="s">
        <v>1014</v>
      </c>
      <c r="F156" s="55">
        <f>IFERROR(VLOOKUP(D156,'Vta RdV'!$A$3:$B$2000,2,0),0)</f>
        <v>572.27</v>
      </c>
      <c r="G156" s="55">
        <f>VLOOKUP(D156,Objetivos!$G$5:$H$3000,2,0)</f>
        <v>1297.3599747368421</v>
      </c>
      <c r="H156" s="56">
        <f t="shared" si="5"/>
        <v>0.44110348025503088</v>
      </c>
      <c r="I156" s="55">
        <f>IF(H156="",0,RANK($H156,H154:H156,0))</f>
        <v>3</v>
      </c>
      <c r="L156" s="100"/>
      <c r="M156" s="84" t="s">
        <v>2582</v>
      </c>
    </row>
    <row r="157" spans="1:13" ht="17.25" x14ac:dyDescent="0.3">
      <c r="A157" s="210">
        <v>52</v>
      </c>
      <c r="B157" s="210" t="s">
        <v>1015</v>
      </c>
      <c r="C157" s="211" t="s">
        <v>753</v>
      </c>
      <c r="D157" s="211">
        <v>30173</v>
      </c>
      <c r="E157" s="211" t="s">
        <v>1016</v>
      </c>
      <c r="F157" s="220">
        <f>IFERROR(VLOOKUP(D157,'Vta RdV'!$A$3:$B$2000,2,0),0)</f>
        <v>132.19999999999999</v>
      </c>
      <c r="G157" s="220">
        <f>VLOOKUP(D157,Objetivos!$G$5:$H$3000,2,0)</f>
        <v>2301.025077894737</v>
      </c>
      <c r="H157" s="223">
        <f t="shared" si="5"/>
        <v>5.7452655023192072E-2</v>
      </c>
      <c r="I157" s="220">
        <f>IF(H157="",0,RANK($H157,H157:H158,0))</f>
        <v>2</v>
      </c>
      <c r="L157" s="100"/>
      <c r="M157" s="84" t="s">
        <v>2582</v>
      </c>
    </row>
    <row r="158" spans="1:13" ht="18" thickBot="1" x14ac:dyDescent="0.35">
      <c r="A158" s="212">
        <v>52</v>
      </c>
      <c r="B158" s="212" t="s">
        <v>1015</v>
      </c>
      <c r="C158" s="213" t="s">
        <v>753</v>
      </c>
      <c r="D158" s="213">
        <v>3589</v>
      </c>
      <c r="E158" s="213" t="s">
        <v>1017</v>
      </c>
      <c r="F158" s="221">
        <f>IFERROR(VLOOKUP(D158,'Vta RdV'!$A$3:$B$2000,2,0),0)</f>
        <v>1235.17</v>
      </c>
      <c r="G158" s="221">
        <f>VLOOKUP(D158,Objetivos!$G$5:$H$3000,2,0)</f>
        <v>1927.4294560000003</v>
      </c>
      <c r="H158" s="224">
        <f t="shared" si="5"/>
        <v>0.64083798042775153</v>
      </c>
      <c r="I158" s="221">
        <f>IF(H158="",0,RANK($H158,H157:H158,0))</f>
        <v>1</v>
      </c>
      <c r="L158" s="100"/>
      <c r="M158" s="84" t="s">
        <v>2582</v>
      </c>
    </row>
    <row r="159" spans="1:13" ht="17.25" x14ac:dyDescent="0.3">
      <c r="A159" s="206">
        <v>52</v>
      </c>
      <c r="B159" s="206" t="s">
        <v>1015</v>
      </c>
      <c r="C159" s="207" t="s">
        <v>753</v>
      </c>
      <c r="D159" s="207">
        <v>7806</v>
      </c>
      <c r="E159" s="207" t="s">
        <v>1018</v>
      </c>
      <c r="F159" s="66">
        <f>IFERROR(VLOOKUP(D159,'Vta RdV'!$A$3:$B$2000,2,0),0)</f>
        <v>1650.8500000000001</v>
      </c>
      <c r="G159" s="66">
        <f>VLOOKUP(D159,Objetivos!$G$5:$H$3000,2,0)</f>
        <v>1748.8346357894739</v>
      </c>
      <c r="H159" s="67">
        <f t="shared" si="5"/>
        <v>0.94397146889463301</v>
      </c>
      <c r="I159" s="66">
        <f>IF(H159="",0,RANK($H159,H159:H160,0))</f>
        <v>2</v>
      </c>
      <c r="L159" s="100"/>
      <c r="M159" s="84" t="s">
        <v>2582</v>
      </c>
    </row>
    <row r="160" spans="1:13" ht="18" thickBot="1" x14ac:dyDescent="0.35">
      <c r="A160" s="208">
        <v>52</v>
      </c>
      <c r="B160" s="208" t="s">
        <v>1015</v>
      </c>
      <c r="C160" s="209" t="s">
        <v>753</v>
      </c>
      <c r="D160" s="209">
        <v>58547</v>
      </c>
      <c r="E160" s="209" t="s">
        <v>1019</v>
      </c>
      <c r="F160" s="55">
        <f>IFERROR(VLOOKUP(D160,'Vta RdV'!$A$3:$B$2000,2,0),0)</f>
        <v>1717.4299999999998</v>
      </c>
      <c r="G160" s="55">
        <f>VLOOKUP(D160,Objetivos!$G$5:$H$3000,2,0)</f>
        <v>1751.4138895238095</v>
      </c>
      <c r="H160" s="56">
        <f t="shared" si="5"/>
        <v>0.98059631151318005</v>
      </c>
      <c r="I160" s="55">
        <f>IF(H160="",0,RANK($H160,H159:H160,0))</f>
        <v>1</v>
      </c>
      <c r="L160" s="100"/>
      <c r="M160" s="84" t="s">
        <v>2582</v>
      </c>
    </row>
    <row r="161" spans="1:13" ht="17.25" x14ac:dyDescent="0.3">
      <c r="A161" s="210">
        <v>52</v>
      </c>
      <c r="B161" s="210" t="s">
        <v>1015</v>
      </c>
      <c r="C161" s="211" t="s">
        <v>753</v>
      </c>
      <c r="D161" s="211">
        <v>2066</v>
      </c>
      <c r="E161" s="211" t="s">
        <v>1020</v>
      </c>
      <c r="F161" s="220">
        <f>IFERROR(VLOOKUP(D161,'Vta RdV'!$A$3:$B$2000,2,0),0)</f>
        <v>581.23</v>
      </c>
      <c r="G161" s="220">
        <f>VLOOKUP(D161,Objetivos!$G$5:$H$3000,2,0)</f>
        <v>1725.4521936842107</v>
      </c>
      <c r="H161" s="223">
        <f t="shared" si="5"/>
        <v>0.33685662351441292</v>
      </c>
      <c r="I161" s="220">
        <f>IF(H161="",0,RANK($H161,H161:H162,0))</f>
        <v>2</v>
      </c>
      <c r="L161" s="100"/>
      <c r="M161" s="84" t="s">
        <v>2582</v>
      </c>
    </row>
    <row r="162" spans="1:13" ht="18" thickBot="1" x14ac:dyDescent="0.35">
      <c r="A162" s="212">
        <v>52</v>
      </c>
      <c r="B162" s="212" t="s">
        <v>1015</v>
      </c>
      <c r="C162" s="213" t="s">
        <v>753</v>
      </c>
      <c r="D162" s="213">
        <v>52542</v>
      </c>
      <c r="E162" s="213" t="s">
        <v>1021</v>
      </c>
      <c r="F162" s="221">
        <f>IFERROR(VLOOKUP(D162,'Vta RdV'!$A$3:$B$2000,2,0),0)</f>
        <v>1465.54</v>
      </c>
      <c r="G162" s="221">
        <f>VLOOKUP(D162,Objetivos!$G$5:$H$3000,2,0)</f>
        <v>1630.4569347368424</v>
      </c>
      <c r="H162" s="224">
        <f t="shared" si="5"/>
        <v>0.89885232095169676</v>
      </c>
      <c r="I162" s="221">
        <f>IF(H162="",0,RANK($H162,H161:H162,0))</f>
        <v>1</v>
      </c>
      <c r="L162" s="100"/>
      <c r="M162" s="84" t="s">
        <v>2582</v>
      </c>
    </row>
    <row r="163" spans="1:13" ht="17.25" x14ac:dyDescent="0.3">
      <c r="A163" s="206">
        <v>52</v>
      </c>
      <c r="B163" s="206" t="s">
        <v>1015</v>
      </c>
      <c r="C163" s="207" t="s">
        <v>753</v>
      </c>
      <c r="D163" s="207">
        <v>362</v>
      </c>
      <c r="E163" s="207" t="s">
        <v>1022</v>
      </c>
      <c r="F163" s="66">
        <f>IFERROR(VLOOKUP(D163,'Vta RdV'!$A$3:$B$2000,2,0),0)</f>
        <v>956.8</v>
      </c>
      <c r="G163" s="66">
        <f>VLOOKUP(D163,Objetivos!$G$5:$H$3000,2,0)</f>
        <v>1734.6272380952382</v>
      </c>
      <c r="H163" s="67">
        <f t="shared" si="5"/>
        <v>0.55158824846463506</v>
      </c>
      <c r="I163" s="66">
        <f>IF(H163="",0,RANK($H163,H163:H164,0))</f>
        <v>2</v>
      </c>
      <c r="L163" s="100"/>
      <c r="M163" s="84" t="s">
        <v>2582</v>
      </c>
    </row>
    <row r="164" spans="1:13" ht="18" thickBot="1" x14ac:dyDescent="0.35">
      <c r="A164" s="208">
        <v>52</v>
      </c>
      <c r="B164" s="208" t="s">
        <v>1015</v>
      </c>
      <c r="C164" s="209" t="s">
        <v>753</v>
      </c>
      <c r="D164" s="209">
        <v>52285</v>
      </c>
      <c r="E164" s="209" t="s">
        <v>1023</v>
      </c>
      <c r="F164" s="55">
        <f>IFERROR(VLOOKUP(D164,'Vta RdV'!$A$3:$B$2000,2,0),0)</f>
        <v>3018.4900000000007</v>
      </c>
      <c r="G164" s="55">
        <f>VLOOKUP(D164,Objetivos!$G$5:$H$3000,2,0)</f>
        <v>1641.2221473684212</v>
      </c>
      <c r="H164" s="56">
        <f t="shared" si="5"/>
        <v>1.8391721101496996</v>
      </c>
      <c r="I164" s="55">
        <f>IF(H164="",0,RANK($H164,H163:H164,0))</f>
        <v>1</v>
      </c>
      <c r="L164" s="100"/>
      <c r="M164" s="84" t="s">
        <v>2582</v>
      </c>
    </row>
    <row r="165" spans="1:13" ht="17.25" x14ac:dyDescent="0.3">
      <c r="A165" s="210">
        <v>52</v>
      </c>
      <c r="B165" s="210" t="s">
        <v>1015</v>
      </c>
      <c r="C165" s="211" t="s">
        <v>753</v>
      </c>
      <c r="D165" s="211">
        <v>2766</v>
      </c>
      <c r="E165" s="211" t="s">
        <v>1024</v>
      </c>
      <c r="F165" s="220">
        <f>IFERROR(VLOOKUP(D165,'Vta RdV'!$A$3:$B$2000,2,0),0)</f>
        <v>552.71</v>
      </c>
      <c r="G165" s="220">
        <f>VLOOKUP(D165,Objetivos!$G$5:$H$3000,2,0)</f>
        <v>1707.3656914285716</v>
      </c>
      <c r="H165" s="223">
        <f t="shared" si="5"/>
        <v>0.3237209244479673</v>
      </c>
      <c r="I165" s="220">
        <f>IF(H165="",0,RANK($H165,H165:H166,0))</f>
        <v>2</v>
      </c>
      <c r="L165" s="100"/>
      <c r="M165" s="84" t="s">
        <v>2582</v>
      </c>
    </row>
    <row r="166" spans="1:13" ht="18" thickBot="1" x14ac:dyDescent="0.35">
      <c r="A166" s="212">
        <v>52</v>
      </c>
      <c r="B166" s="212" t="s">
        <v>1015</v>
      </c>
      <c r="C166" s="213" t="s">
        <v>753</v>
      </c>
      <c r="D166" s="213">
        <v>53067</v>
      </c>
      <c r="E166" s="213" t="s">
        <v>1025</v>
      </c>
      <c r="F166" s="221">
        <f>IFERROR(VLOOKUP(D166,'Vta RdV'!$A$3:$B$2000,2,0),0)</f>
        <v>1489.01</v>
      </c>
      <c r="G166" s="221">
        <f>VLOOKUP(D166,Objetivos!$G$5:$H$3000,2,0)</f>
        <v>1128.6382063157896</v>
      </c>
      <c r="H166" s="224">
        <f t="shared" si="5"/>
        <v>1.3192978863089979</v>
      </c>
      <c r="I166" s="221">
        <f>IF(H166="",0,RANK($H166,H165:H166,0))</f>
        <v>1</v>
      </c>
      <c r="L166" s="100"/>
      <c r="M166" s="84" t="s">
        <v>2582</v>
      </c>
    </row>
    <row r="167" spans="1:13" ht="17.25" x14ac:dyDescent="0.3">
      <c r="A167" s="206">
        <v>52</v>
      </c>
      <c r="B167" s="206" t="s">
        <v>1015</v>
      </c>
      <c r="C167" s="207" t="s">
        <v>753</v>
      </c>
      <c r="D167" s="207">
        <v>9447</v>
      </c>
      <c r="E167" s="207" t="s">
        <v>1026</v>
      </c>
      <c r="F167" s="66">
        <f>IFERROR(VLOOKUP(D167,'Vta RdV'!$A$3:$B$2000,2,0),0)</f>
        <v>572.78</v>
      </c>
      <c r="G167" s="66">
        <f>VLOOKUP(D167,Objetivos!$G$5:$H$3000,2,0)</f>
        <v>1121.294492631579</v>
      </c>
      <c r="H167" s="67">
        <f t="shared" si="5"/>
        <v>0.51082030970805536</v>
      </c>
      <c r="I167" s="66">
        <f>IF(H167="",0,RANK($H167,H167:H168,0))</f>
        <v>2</v>
      </c>
      <c r="L167" s="100"/>
      <c r="M167" s="84" t="s">
        <v>2582</v>
      </c>
    </row>
    <row r="168" spans="1:13" ht="18" thickBot="1" x14ac:dyDescent="0.35">
      <c r="A168" s="208">
        <v>52</v>
      </c>
      <c r="B168" s="208" t="s">
        <v>1015</v>
      </c>
      <c r="C168" s="209" t="s">
        <v>753</v>
      </c>
      <c r="D168" s="209">
        <v>53384</v>
      </c>
      <c r="E168" s="209" t="s">
        <v>1027</v>
      </c>
      <c r="F168" s="55">
        <f>IFERROR(VLOOKUP(D168,'Vta RdV'!$A$3:$B$2000,2,0),0)</f>
        <v>915.43000000000006</v>
      </c>
      <c r="G168" s="55">
        <f>VLOOKUP(D168,Objetivos!$G$5:$H$3000,2,0)</f>
        <v>1052.5395705263159</v>
      </c>
      <c r="H168" s="56">
        <f t="shared" si="5"/>
        <v>0.86973452175507759</v>
      </c>
      <c r="I168" s="55">
        <f>IF(H168="",0,RANK($H168,H167:H168,0))</f>
        <v>1</v>
      </c>
      <c r="L168" s="100"/>
      <c r="M168" s="84" t="s">
        <v>2582</v>
      </c>
    </row>
    <row r="169" spans="1:13" ht="17.25" x14ac:dyDescent="0.3">
      <c r="A169" s="210">
        <v>52</v>
      </c>
      <c r="B169" s="210" t="s">
        <v>1015</v>
      </c>
      <c r="C169" s="211" t="s">
        <v>753</v>
      </c>
      <c r="D169" s="211">
        <v>1860</v>
      </c>
      <c r="E169" s="211" t="s">
        <v>1028</v>
      </c>
      <c r="F169" s="220">
        <f>IFERROR(VLOOKUP(D169,'Vta RdV'!$A$3:$B$2000,2,0),0)</f>
        <v>298.11</v>
      </c>
      <c r="G169" s="220">
        <f>VLOOKUP(D169,Objetivos!$G$5:$H$3000,2,0)</f>
        <v>1006.504892631579</v>
      </c>
      <c r="H169" s="223">
        <f t="shared" si="5"/>
        <v>0.29618335905011861</v>
      </c>
      <c r="I169" s="220">
        <f>IF(H169="",0,RANK($H169,H169:H170,0))</f>
        <v>2</v>
      </c>
      <c r="L169" s="100"/>
      <c r="M169" s="84" t="s">
        <v>2582</v>
      </c>
    </row>
    <row r="170" spans="1:13" ht="18" thickBot="1" x14ac:dyDescent="0.35">
      <c r="A170" s="212">
        <v>52</v>
      </c>
      <c r="B170" s="212" t="s">
        <v>1015</v>
      </c>
      <c r="C170" s="213" t="s">
        <v>753</v>
      </c>
      <c r="D170" s="213">
        <v>53911</v>
      </c>
      <c r="E170" s="213" t="s">
        <v>1029</v>
      </c>
      <c r="F170" s="221">
        <f>IFERROR(VLOOKUP(D170,'Vta RdV'!$A$3:$B$2000,2,0),0)</f>
        <v>459.98</v>
      </c>
      <c r="G170" s="221">
        <f>VLOOKUP(D170,Objetivos!$G$5:$H$3000,2,0)</f>
        <v>787.36041599999999</v>
      </c>
      <c r="H170" s="224">
        <f t="shared" si="5"/>
        <v>0.58420513738399571</v>
      </c>
      <c r="I170" s="221">
        <f>IF(H170="",0,RANK($H170,H169:H170,0))</f>
        <v>1</v>
      </c>
      <c r="L170" s="100"/>
      <c r="M170" s="84" t="s">
        <v>2582</v>
      </c>
    </row>
    <row r="171" spans="1:13" ht="17.25" x14ac:dyDescent="0.3">
      <c r="A171" s="206">
        <v>52</v>
      </c>
      <c r="B171" s="206" t="s">
        <v>1030</v>
      </c>
      <c r="C171" s="207" t="s">
        <v>377</v>
      </c>
      <c r="D171" s="207">
        <v>2106</v>
      </c>
      <c r="E171" s="207" t="s">
        <v>1031</v>
      </c>
      <c r="F171" s="66">
        <f>IFERROR(VLOOKUP(D171,'Vta RdV'!$A$3:$B$2000,2,0),0)</f>
        <v>876.77</v>
      </c>
      <c r="G171" s="66">
        <f>VLOOKUP(D171,Objetivos!$G$5:$H$3000,2,0)</f>
        <v>3938.6111314285718</v>
      </c>
      <c r="H171" s="67">
        <f t="shared" si="5"/>
        <v>0.22260892754903355</v>
      </c>
      <c r="I171" s="66">
        <f>IF(H171="",0,RANK($H171,H171:H172,0))</f>
        <v>2</v>
      </c>
      <c r="L171" s="100"/>
      <c r="M171" s="84" t="s">
        <v>2582</v>
      </c>
    </row>
    <row r="172" spans="1:13" ht="18" thickBot="1" x14ac:dyDescent="0.35">
      <c r="A172" s="208">
        <v>52</v>
      </c>
      <c r="B172" s="208" t="s">
        <v>1030</v>
      </c>
      <c r="C172" s="209" t="s">
        <v>377</v>
      </c>
      <c r="D172" s="209">
        <v>7697</v>
      </c>
      <c r="E172" s="209" t="s">
        <v>1032</v>
      </c>
      <c r="F172" s="55">
        <f>IFERROR(VLOOKUP(D172,'Vta RdV'!$A$3:$B$2000,2,0),0)</f>
        <v>3204.9100000000003</v>
      </c>
      <c r="G172" s="55">
        <f>VLOOKUP(D172,Objetivos!$G$5:$H$3000,2,0)</f>
        <v>2559.0542800000003</v>
      </c>
      <c r="H172" s="56">
        <f t="shared" si="5"/>
        <v>1.2523806255489038</v>
      </c>
      <c r="I172" s="55">
        <f>IF(H172="",0,RANK($H172,H171:H172,0))</f>
        <v>1</v>
      </c>
      <c r="L172" s="100"/>
      <c r="M172" s="84" t="s">
        <v>2582</v>
      </c>
    </row>
    <row r="173" spans="1:13" ht="17.25" x14ac:dyDescent="0.3">
      <c r="A173" s="210">
        <v>52</v>
      </c>
      <c r="B173" s="210" t="s">
        <v>1030</v>
      </c>
      <c r="C173" s="211" t="s">
        <v>377</v>
      </c>
      <c r="D173" s="211">
        <v>52909</v>
      </c>
      <c r="E173" s="211" t="s">
        <v>1033</v>
      </c>
      <c r="F173" s="220">
        <f>IFERROR(VLOOKUP(D173,'Vta RdV'!$A$3:$B$2000,2,0),0)</f>
        <v>2597.6</v>
      </c>
      <c r="G173" s="220">
        <f>VLOOKUP(D173,Objetivos!$G$5:$H$3000,2,0)</f>
        <v>1691.6709257142859</v>
      </c>
      <c r="H173" s="223">
        <f t="shared" si="5"/>
        <v>1.5355232276650952</v>
      </c>
      <c r="I173" s="220">
        <f>IF(H173="",0,RANK($H173,H173:H174,0))</f>
        <v>1</v>
      </c>
      <c r="L173" s="100"/>
      <c r="M173" s="84" t="s">
        <v>2582</v>
      </c>
    </row>
    <row r="174" spans="1:13" ht="18" thickBot="1" x14ac:dyDescent="0.35">
      <c r="A174" s="212">
        <v>52</v>
      </c>
      <c r="B174" s="212" t="s">
        <v>1030</v>
      </c>
      <c r="C174" s="213" t="s">
        <v>377</v>
      </c>
      <c r="D174" s="213">
        <v>20231</v>
      </c>
      <c r="E174" s="213" t="s">
        <v>1034</v>
      </c>
      <c r="F174" s="221">
        <f>IFERROR(VLOOKUP(D174,'Vta RdV'!$A$3:$B$2000,2,0),0)</f>
        <v>1498.85</v>
      </c>
      <c r="G174" s="221">
        <f>VLOOKUP(D174,Objetivos!$G$5:$H$3000,2,0)</f>
        <v>1985.3613714285711</v>
      </c>
      <c r="H174" s="224">
        <f t="shared" si="5"/>
        <v>0.75495072160162913</v>
      </c>
      <c r="I174" s="221">
        <f>IF(H174="",0,RANK($H174,H173:H174,0))</f>
        <v>2</v>
      </c>
      <c r="L174" s="100"/>
      <c r="M174" s="84" t="s">
        <v>2582</v>
      </c>
    </row>
    <row r="175" spans="1:13" ht="17.25" x14ac:dyDescent="0.3">
      <c r="A175" s="206">
        <v>52</v>
      </c>
      <c r="B175" s="206" t="s">
        <v>1030</v>
      </c>
      <c r="C175" s="207" t="s">
        <v>377</v>
      </c>
      <c r="D175" s="207">
        <v>20278</v>
      </c>
      <c r="E175" s="207" t="s">
        <v>1035</v>
      </c>
      <c r="F175" s="66">
        <f>IFERROR(VLOOKUP(D175,'Vta RdV'!$A$3:$B$2000,2,0),0)</f>
        <v>746.24</v>
      </c>
      <c r="G175" s="66">
        <f>VLOOKUP(D175,Objetivos!$G$5:$H$3000,2,0)</f>
        <v>1245.0131961904763</v>
      </c>
      <c r="H175" s="67">
        <f t="shared" si="5"/>
        <v>0.59938320516068788</v>
      </c>
      <c r="I175" s="66">
        <f>IF(H175="",0,RANK($H175,H175:H176,0))</f>
        <v>1</v>
      </c>
      <c r="L175" s="100"/>
      <c r="M175" s="84" t="s">
        <v>2582</v>
      </c>
    </row>
    <row r="176" spans="1:13" ht="18" thickBot="1" x14ac:dyDescent="0.35">
      <c r="A176" s="208">
        <v>52</v>
      </c>
      <c r="B176" s="208" t="s">
        <v>1030</v>
      </c>
      <c r="C176" s="209" t="s">
        <v>377</v>
      </c>
      <c r="D176" s="209">
        <v>53644</v>
      </c>
      <c r="E176" s="209" t="s">
        <v>1036</v>
      </c>
      <c r="F176" s="55">
        <f>IFERROR(VLOOKUP(D176,'Vta RdV'!$A$3:$B$2000,2,0),0)</f>
        <v>772.04000000000008</v>
      </c>
      <c r="G176" s="55">
        <f>VLOOKUP(D176,Objetivos!$G$5:$H$3000,2,0)</f>
        <v>1502.9680838095237</v>
      </c>
      <c r="H176" s="56">
        <f t="shared" si="5"/>
        <v>0.5136769092548763</v>
      </c>
      <c r="I176" s="55">
        <f>IF(H176="",0,RANK($H176,H175:H176,0))</f>
        <v>2</v>
      </c>
      <c r="L176" s="100"/>
      <c r="M176" s="84" t="s">
        <v>2582</v>
      </c>
    </row>
    <row r="177" spans="1:13" ht="17.25" x14ac:dyDescent="0.3">
      <c r="A177" s="210">
        <v>52</v>
      </c>
      <c r="B177" s="210" t="s">
        <v>1030</v>
      </c>
      <c r="C177" s="211" t="s">
        <v>377</v>
      </c>
      <c r="D177" s="211">
        <v>52750</v>
      </c>
      <c r="E177" s="211" t="s">
        <v>1037</v>
      </c>
      <c r="F177" s="220">
        <f>IFERROR(VLOOKUP(D177,'Vta RdV'!$A$3:$B$2000,2,0),0)</f>
        <v>372.58</v>
      </c>
      <c r="G177" s="220">
        <f>VLOOKUP(D177,Objetivos!$G$5:$H$3000,2,0)</f>
        <v>1557.6633676190477</v>
      </c>
      <c r="H177" s="223">
        <f t="shared" si="5"/>
        <v>0.2391916043897879</v>
      </c>
      <c r="I177" s="220">
        <f>IF(H177="",0,RANK($H177,H177:H178,0))</f>
        <v>2</v>
      </c>
      <c r="L177" s="100"/>
      <c r="M177" s="84" t="s">
        <v>2582</v>
      </c>
    </row>
    <row r="178" spans="1:13" ht="18" thickBot="1" x14ac:dyDescent="0.35">
      <c r="A178" s="212">
        <v>52</v>
      </c>
      <c r="B178" s="212" t="s">
        <v>1030</v>
      </c>
      <c r="C178" s="213" t="s">
        <v>377</v>
      </c>
      <c r="D178" s="213">
        <v>9572</v>
      </c>
      <c r="E178" s="213" t="s">
        <v>1038</v>
      </c>
      <c r="F178" s="221">
        <f>IFERROR(VLOOKUP(D178,'Vta RdV'!$A$3:$B$2000,2,0),0)</f>
        <v>2032.2199999999998</v>
      </c>
      <c r="G178" s="221">
        <f>VLOOKUP(D178,Objetivos!$G$5:$H$3000,2,0)</f>
        <v>1629.9957104761907</v>
      </c>
      <c r="H178" s="224">
        <f t="shared" si="5"/>
        <v>1.2467640171925989</v>
      </c>
      <c r="I178" s="221">
        <f>IF(H178="",0,RANK($H178,H177:H178,0))</f>
        <v>1</v>
      </c>
      <c r="L178" s="100"/>
      <c r="M178" s="84" t="s">
        <v>2582</v>
      </c>
    </row>
    <row r="179" spans="1:13" ht="17.25" x14ac:dyDescent="0.3">
      <c r="A179" s="206">
        <v>52</v>
      </c>
      <c r="B179" s="206" t="s">
        <v>1030</v>
      </c>
      <c r="C179" s="207" t="s">
        <v>377</v>
      </c>
      <c r="D179" s="207">
        <v>53387</v>
      </c>
      <c r="E179" s="207" t="s">
        <v>1039</v>
      </c>
      <c r="F179" s="66">
        <f>IFERROR(VLOOKUP(D179,'Vta RdV'!$A$3:$B$2000,2,0),0)</f>
        <v>1285.6000000000001</v>
      </c>
      <c r="G179" s="66">
        <f>VLOOKUP(D179,Objetivos!$G$5:$H$3000,2,0)</f>
        <v>897.5953066666666</v>
      </c>
      <c r="H179" s="67">
        <f t="shared" ref="H179:H182" si="7">+F179/G179</f>
        <v>1.4322713036170365</v>
      </c>
      <c r="I179" s="66">
        <f>IF(H179="",0,RANK($H179,H179:H180,0))</f>
        <v>2</v>
      </c>
      <c r="L179" s="100"/>
      <c r="M179" s="84" t="s">
        <v>2582</v>
      </c>
    </row>
    <row r="180" spans="1:13" ht="18" thickBot="1" x14ac:dyDescent="0.35">
      <c r="A180" s="208">
        <v>52</v>
      </c>
      <c r="B180" s="208" t="s">
        <v>1030</v>
      </c>
      <c r="C180" s="209" t="s">
        <v>377</v>
      </c>
      <c r="D180" s="209">
        <v>53795</v>
      </c>
      <c r="E180" s="209" t="s">
        <v>1040</v>
      </c>
      <c r="F180" s="55">
        <f>IFERROR(VLOOKUP(D180,'Vta RdV'!$A$3:$B$2000,2,0),0)</f>
        <v>1633.77</v>
      </c>
      <c r="G180" s="55">
        <f>VLOOKUP(D180,Objetivos!$G$5:$H$3000,2,0)</f>
        <v>744.28520800000001</v>
      </c>
      <c r="H180" s="56">
        <f t="shared" si="7"/>
        <v>2.1950859461390775</v>
      </c>
      <c r="I180" s="55">
        <f>IF(H180="",0,RANK($H180,H179:H180,0))</f>
        <v>1</v>
      </c>
      <c r="L180" s="100"/>
      <c r="M180" s="84" t="s">
        <v>2582</v>
      </c>
    </row>
    <row r="181" spans="1:13" ht="17.25" x14ac:dyDescent="0.3">
      <c r="A181" s="210">
        <v>52</v>
      </c>
      <c r="B181" s="210" t="s">
        <v>1030</v>
      </c>
      <c r="C181" s="211" t="s">
        <v>377</v>
      </c>
      <c r="D181" s="211">
        <v>53929</v>
      </c>
      <c r="E181" s="211" t="s">
        <v>1041</v>
      </c>
      <c r="F181" s="220">
        <f>IFERROR(VLOOKUP(D181,'Vta RdV'!$A$3:$B$2000,2,0),0)</f>
        <v>1046.42</v>
      </c>
      <c r="G181" s="220">
        <f>VLOOKUP(D181,Objetivos!$G$5:$H$3000,2,0)</f>
        <v>613.72714666666673</v>
      </c>
      <c r="H181" s="223">
        <f t="shared" si="7"/>
        <v>1.7050247910385192</v>
      </c>
      <c r="I181" s="220">
        <f>IF(H181="",0,RANK($H181,H181:H182,0))</f>
        <v>1</v>
      </c>
      <c r="L181" s="100"/>
      <c r="M181" s="84" t="s">
        <v>2582</v>
      </c>
    </row>
    <row r="182" spans="1:13" ht="18" thickBot="1" x14ac:dyDescent="0.35">
      <c r="A182" s="212">
        <v>52</v>
      </c>
      <c r="B182" s="212" t="s">
        <v>1030</v>
      </c>
      <c r="C182" s="213" t="s">
        <v>377</v>
      </c>
      <c r="D182" s="213">
        <v>53121</v>
      </c>
      <c r="E182" s="213" t="s">
        <v>2539</v>
      </c>
      <c r="F182" s="221">
        <f>IFERROR(VLOOKUP(D182,'Vta RdV'!$A$3:$B$2000,2,0),0)</f>
        <v>0</v>
      </c>
      <c r="G182" s="221">
        <f>VLOOKUP(D182,Objetivos!$G$5:$H$3000,2,0)</f>
        <v>1371.8526400000001</v>
      </c>
      <c r="H182" s="224">
        <f t="shared" si="7"/>
        <v>0</v>
      </c>
      <c r="I182" s="221">
        <f>IF(H182="",0,RANK($H182,H181:H182,0))</f>
        <v>2</v>
      </c>
      <c r="L182" s="100"/>
      <c r="M182" s="84" t="s">
        <v>2582</v>
      </c>
    </row>
    <row r="183" spans="1:13" ht="17.25" x14ac:dyDescent="0.3">
      <c r="A183" s="206">
        <v>52</v>
      </c>
      <c r="B183" s="206" t="s">
        <v>1042</v>
      </c>
      <c r="C183" s="207" t="s">
        <v>378</v>
      </c>
      <c r="D183" s="207">
        <v>2520</v>
      </c>
      <c r="E183" s="207" t="s">
        <v>1043</v>
      </c>
      <c r="F183" s="66">
        <f>IFERROR(VLOOKUP(D183,'Vta RdV'!$A$3:$B$2000,2,0),0)</f>
        <v>573.11</v>
      </c>
      <c r="G183" s="66">
        <f>VLOOKUP(D183,Objetivos!$G$5:$H$3000,2,0)</f>
        <v>2286.9747555555559</v>
      </c>
      <c r="H183" s="67">
        <f t="shared" si="5"/>
        <v>0.25059743165410636</v>
      </c>
      <c r="I183" s="66">
        <f>IF(H183="",0,RANK($H183,H183:H184,0))</f>
        <v>2</v>
      </c>
      <c r="L183" s="100"/>
      <c r="M183" s="84" t="s">
        <v>2582</v>
      </c>
    </row>
    <row r="184" spans="1:13" ht="18" thickBot="1" x14ac:dyDescent="0.35">
      <c r="A184" s="208">
        <v>52</v>
      </c>
      <c r="B184" s="208" t="s">
        <v>1042</v>
      </c>
      <c r="C184" s="209" t="s">
        <v>378</v>
      </c>
      <c r="D184" s="209">
        <v>52287</v>
      </c>
      <c r="E184" s="209" t="s">
        <v>1044</v>
      </c>
      <c r="F184" s="55">
        <f>IFERROR(VLOOKUP(D184,'Vta RdV'!$A$3:$B$2000,2,0),0)</f>
        <v>1501.19</v>
      </c>
      <c r="G184" s="55">
        <f>VLOOKUP(D184,Objetivos!$G$5:$H$3000,2,0)</f>
        <v>2098.3973052631582</v>
      </c>
      <c r="H184" s="56">
        <f t="shared" si="5"/>
        <v>0.71539836437777793</v>
      </c>
      <c r="I184" s="55">
        <f>IF(H184="",0,RANK($H184,H183:H184,0))</f>
        <v>1</v>
      </c>
      <c r="L184" s="100"/>
      <c r="M184" s="84" t="s">
        <v>2582</v>
      </c>
    </row>
    <row r="185" spans="1:13" ht="17.25" x14ac:dyDescent="0.3">
      <c r="A185" s="210">
        <v>52</v>
      </c>
      <c r="B185" s="210" t="s">
        <v>1042</v>
      </c>
      <c r="C185" s="211" t="s">
        <v>378</v>
      </c>
      <c r="D185" s="211">
        <v>42141</v>
      </c>
      <c r="E185" s="211" t="s">
        <v>1045</v>
      </c>
      <c r="F185" s="220">
        <f>IFERROR(VLOOKUP(D185,'Vta RdV'!$A$3:$B$2000,2,0),0)</f>
        <v>2531.69</v>
      </c>
      <c r="G185" s="220">
        <f>VLOOKUP(D185,Objetivos!$G$5:$H$3000,2,0)</f>
        <v>1892.3123123809526</v>
      </c>
      <c r="H185" s="223">
        <f t="shared" si="5"/>
        <v>1.3378816929085915</v>
      </c>
      <c r="I185" s="220">
        <f>IF(H185="",0,RANK($H185,H185:H186,0))</f>
        <v>2</v>
      </c>
      <c r="L185" s="100"/>
      <c r="M185" s="84" t="s">
        <v>2582</v>
      </c>
    </row>
    <row r="186" spans="1:13" ht="18" thickBot="1" x14ac:dyDescent="0.35">
      <c r="A186" s="212">
        <v>52</v>
      </c>
      <c r="B186" s="212" t="s">
        <v>1042</v>
      </c>
      <c r="C186" s="213" t="s">
        <v>378</v>
      </c>
      <c r="D186" s="213">
        <v>52362</v>
      </c>
      <c r="E186" s="213" t="s">
        <v>1046</v>
      </c>
      <c r="F186" s="221">
        <f>IFERROR(VLOOKUP(D186,'Vta RdV'!$A$3:$B$2000,2,0),0)</f>
        <v>3019.8900000000003</v>
      </c>
      <c r="G186" s="221">
        <f>VLOOKUP(D186,Objetivos!$G$5:$H$3000,2,0)</f>
        <v>1761.3394526315788</v>
      </c>
      <c r="H186" s="224">
        <f t="shared" si="5"/>
        <v>1.7145417344101666</v>
      </c>
      <c r="I186" s="221">
        <f>IF(H186="",0,RANK($H186,H185:H186,0))</f>
        <v>1</v>
      </c>
      <c r="L186" s="100"/>
      <c r="M186" s="84" t="s">
        <v>2582</v>
      </c>
    </row>
    <row r="187" spans="1:13" ht="17.25" x14ac:dyDescent="0.3">
      <c r="A187" s="206">
        <v>52</v>
      </c>
      <c r="B187" s="206" t="s">
        <v>1042</v>
      </c>
      <c r="C187" s="207" t="s">
        <v>378</v>
      </c>
      <c r="D187" s="207">
        <v>9530</v>
      </c>
      <c r="E187" s="207" t="s">
        <v>1047</v>
      </c>
      <c r="F187" s="66">
        <f>IFERROR(VLOOKUP(D187,'Vta RdV'!$A$3:$B$2000,2,0),0)</f>
        <v>1246.55</v>
      </c>
      <c r="G187" s="66">
        <f>VLOOKUP(D187,Objetivos!$G$5:$H$3000,2,0)</f>
        <v>1716.6896228571431</v>
      </c>
      <c r="H187" s="67">
        <f t="shared" si="5"/>
        <v>0.72613592078766442</v>
      </c>
      <c r="I187" s="66">
        <f>IF(H187="",0,RANK($H187,H187:H188,0))</f>
        <v>2</v>
      </c>
      <c r="L187" s="100"/>
      <c r="M187" s="84" t="s">
        <v>2582</v>
      </c>
    </row>
    <row r="188" spans="1:13" ht="18" thickBot="1" x14ac:dyDescent="0.35">
      <c r="A188" s="208">
        <v>52</v>
      </c>
      <c r="B188" s="208" t="s">
        <v>1042</v>
      </c>
      <c r="C188" s="209" t="s">
        <v>378</v>
      </c>
      <c r="D188" s="209">
        <v>42320</v>
      </c>
      <c r="E188" s="209" t="s">
        <v>1048</v>
      </c>
      <c r="F188" s="55">
        <f>IFERROR(VLOOKUP(D188,'Vta RdV'!$A$3:$B$2000,2,0),0)</f>
        <v>2028.75</v>
      </c>
      <c r="G188" s="55">
        <f>VLOOKUP(D188,Objetivos!$G$5:$H$3000,2,0)</f>
        <v>1709.6708266666665</v>
      </c>
      <c r="H188" s="56">
        <f t="shared" si="5"/>
        <v>1.1866319342627143</v>
      </c>
      <c r="I188" s="55">
        <f>IF(H188="",0,RANK($H188,H187:H188,0))</f>
        <v>1</v>
      </c>
      <c r="L188" s="100"/>
      <c r="M188" s="84" t="s">
        <v>2582</v>
      </c>
    </row>
    <row r="189" spans="1:13" ht="17.25" x14ac:dyDescent="0.3">
      <c r="A189" s="210">
        <v>52</v>
      </c>
      <c r="B189" s="210" t="s">
        <v>1042</v>
      </c>
      <c r="C189" s="211" t="s">
        <v>378</v>
      </c>
      <c r="D189" s="211">
        <v>58537</v>
      </c>
      <c r="E189" s="211" t="s">
        <v>1049</v>
      </c>
      <c r="F189" s="220">
        <f>IFERROR(VLOOKUP(D189,'Vta RdV'!$A$3:$B$2000,2,0),0)</f>
        <v>543.45999999999992</v>
      </c>
      <c r="G189" s="220">
        <f>VLOOKUP(D189,Objetivos!$G$5:$H$3000,2,0)</f>
        <v>1608.882290526316</v>
      </c>
      <c r="H189" s="223">
        <f t="shared" si="5"/>
        <v>0.33778729693283965</v>
      </c>
      <c r="I189" s="220">
        <f>IF(H189="",0,RANK($H189,H189:H190,0))</f>
        <v>1</v>
      </c>
      <c r="L189" s="100"/>
      <c r="M189" s="84" t="s">
        <v>2582</v>
      </c>
    </row>
    <row r="190" spans="1:13" ht="18" thickBot="1" x14ac:dyDescent="0.35">
      <c r="A190" s="212">
        <v>52</v>
      </c>
      <c r="B190" s="212" t="s">
        <v>1042</v>
      </c>
      <c r="C190" s="213" t="s">
        <v>378</v>
      </c>
      <c r="D190" s="213">
        <v>46037</v>
      </c>
      <c r="E190" s="213" t="s">
        <v>1050</v>
      </c>
      <c r="F190" s="221">
        <f>IFERROR(VLOOKUP(D190,'Vta RdV'!$A$3:$B$2000,2,0),0)</f>
        <v>390.64</v>
      </c>
      <c r="G190" s="221">
        <f>VLOOKUP(D190,Objetivos!$G$5:$H$3000,2,0)</f>
        <v>1509.9056589473685</v>
      </c>
      <c r="H190" s="224">
        <f t="shared" si="5"/>
        <v>0.25871815082296923</v>
      </c>
      <c r="I190" s="221">
        <f>IF(H190="",0,RANK($H190,H189:H190,0))</f>
        <v>2</v>
      </c>
      <c r="L190" s="100"/>
      <c r="M190" s="84" t="s">
        <v>2582</v>
      </c>
    </row>
    <row r="191" spans="1:13" ht="17.25" x14ac:dyDescent="0.3">
      <c r="A191" s="206">
        <v>52</v>
      </c>
      <c r="B191" s="206" t="s">
        <v>1042</v>
      </c>
      <c r="C191" s="207" t="s">
        <v>378</v>
      </c>
      <c r="D191" s="207">
        <v>42381</v>
      </c>
      <c r="E191" s="207" t="s">
        <v>1051</v>
      </c>
      <c r="F191" s="66">
        <f>IFERROR(VLOOKUP(D191,'Vta RdV'!$A$3:$B$2000,2,0),0)</f>
        <v>8008.2699999999995</v>
      </c>
      <c r="G191" s="66">
        <f>VLOOKUP(D191,Objetivos!$G$5:$H$3000,2,0)</f>
        <v>1630.8007314285715</v>
      </c>
      <c r="H191" s="67">
        <f t="shared" si="5"/>
        <v>4.9106367477434256</v>
      </c>
      <c r="I191" s="66">
        <f>IF(H191="",0,RANK($H191,H191:H192,0))</f>
        <v>1</v>
      </c>
      <c r="L191" s="100"/>
      <c r="M191" s="84" t="s">
        <v>2582</v>
      </c>
    </row>
    <row r="192" spans="1:13" ht="18" thickBot="1" x14ac:dyDescent="0.35">
      <c r="A192" s="208">
        <v>52</v>
      </c>
      <c r="B192" s="208" t="s">
        <v>1042</v>
      </c>
      <c r="C192" s="209" t="s">
        <v>378</v>
      </c>
      <c r="D192" s="209">
        <v>52661</v>
      </c>
      <c r="E192" s="209" t="s">
        <v>1052</v>
      </c>
      <c r="F192" s="55">
        <f>IFERROR(VLOOKUP(D192,'Vta RdV'!$A$3:$B$2000,2,0),0)</f>
        <v>1202.1500000000001</v>
      </c>
      <c r="G192" s="55">
        <f>VLOOKUP(D192,Objetivos!$G$5:$H$3000,2,0)</f>
        <v>1441.6434610526317</v>
      </c>
      <c r="H192" s="56">
        <f t="shared" si="5"/>
        <v>0.83387469403997938</v>
      </c>
      <c r="I192" s="55">
        <f>IF(H192="",0,RANK($H192,H191:H192,0))</f>
        <v>2</v>
      </c>
      <c r="L192" s="100"/>
      <c r="M192" s="84" t="s">
        <v>2582</v>
      </c>
    </row>
    <row r="193" spans="1:13" ht="17.25" x14ac:dyDescent="0.3">
      <c r="A193" s="210">
        <v>52</v>
      </c>
      <c r="B193" s="210" t="s">
        <v>1042</v>
      </c>
      <c r="C193" s="211" t="s">
        <v>378</v>
      </c>
      <c r="D193" s="211">
        <v>52960</v>
      </c>
      <c r="E193" s="211" t="s">
        <v>1053</v>
      </c>
      <c r="F193" s="220">
        <f>IFERROR(VLOOKUP(D193,'Vta RdV'!$A$3:$B$2000,2,0),0)</f>
        <v>1260.4099999999999</v>
      </c>
      <c r="G193" s="220">
        <f>VLOOKUP(D193,Objetivos!$G$5:$H$3000,2,0)</f>
        <v>1351.35628</v>
      </c>
      <c r="H193" s="223">
        <f t="shared" si="5"/>
        <v>0.93269999825656624</v>
      </c>
      <c r="I193" s="220">
        <f>IF(H193="",0,RANK($H193,H193:H194,0))</f>
        <v>2</v>
      </c>
      <c r="L193" s="100"/>
      <c r="M193" s="84" t="s">
        <v>2582</v>
      </c>
    </row>
    <row r="194" spans="1:13" ht="18" thickBot="1" x14ac:dyDescent="0.35">
      <c r="A194" s="212">
        <v>52</v>
      </c>
      <c r="B194" s="212" t="s">
        <v>1042</v>
      </c>
      <c r="C194" s="213" t="s">
        <v>378</v>
      </c>
      <c r="D194" s="213">
        <v>53102</v>
      </c>
      <c r="E194" s="213" t="s">
        <v>1054</v>
      </c>
      <c r="F194" s="221">
        <f>IFERROR(VLOOKUP(D194,'Vta RdV'!$A$3:$B$2000,2,0),0)</f>
        <v>1359.45</v>
      </c>
      <c r="G194" s="221">
        <f>VLOOKUP(D194,Objetivos!$G$5:$H$3000,2,0)</f>
        <v>1131.7052884210527</v>
      </c>
      <c r="H194" s="224">
        <f t="shared" si="5"/>
        <v>1.2012402998458152</v>
      </c>
      <c r="I194" s="221">
        <f>IF(H194="",0,RANK($H194,H193:H194,0))</f>
        <v>1</v>
      </c>
      <c r="L194" s="100"/>
      <c r="M194" s="84" t="s">
        <v>2582</v>
      </c>
    </row>
    <row r="195" spans="1:13" ht="17.25" x14ac:dyDescent="0.3">
      <c r="A195" s="206">
        <v>52</v>
      </c>
      <c r="B195" s="206" t="s">
        <v>1042</v>
      </c>
      <c r="C195" s="207" t="s">
        <v>378</v>
      </c>
      <c r="D195" s="207">
        <v>53898</v>
      </c>
      <c r="E195" s="207" t="s">
        <v>1055</v>
      </c>
      <c r="F195" s="66">
        <f>IFERROR(VLOOKUP(D195,'Vta RdV'!$A$3:$B$2000,2,0),0)</f>
        <v>678.6099999999999</v>
      </c>
      <c r="G195" s="66">
        <f>VLOOKUP(D195,Objetivos!$G$5:$H$3000,2,0)</f>
        <v>864.84540000000004</v>
      </c>
      <c r="H195" s="67">
        <f t="shared" si="5"/>
        <v>0.78466047226475377</v>
      </c>
      <c r="I195" s="66">
        <f>IF(H195="",0,RANK($H195,H195:H196,0))</f>
        <v>2</v>
      </c>
      <c r="L195" s="100"/>
      <c r="M195" s="84" t="s">
        <v>2582</v>
      </c>
    </row>
    <row r="196" spans="1:13" ht="18" thickBot="1" x14ac:dyDescent="0.35">
      <c r="A196" s="208">
        <v>52</v>
      </c>
      <c r="B196" s="208" t="s">
        <v>1042</v>
      </c>
      <c r="C196" s="209" t="s">
        <v>378</v>
      </c>
      <c r="D196" s="209">
        <v>52659</v>
      </c>
      <c r="E196" s="209" t="s">
        <v>1056</v>
      </c>
      <c r="F196" s="55">
        <f>IFERROR(VLOOKUP(D196,'Vta RdV'!$A$3:$B$2000,2,0),0)</f>
        <v>1090.3</v>
      </c>
      <c r="G196" s="55">
        <f>VLOOKUP(D196,Objetivos!$G$5:$H$3000,2,0)</f>
        <v>819.59614315789486</v>
      </c>
      <c r="H196" s="56">
        <f t="shared" si="5"/>
        <v>1.3302893249339682</v>
      </c>
      <c r="I196" s="55">
        <f>IF(H196="",0,RANK($H196,H195:H196,0))</f>
        <v>1</v>
      </c>
      <c r="L196" s="100"/>
      <c r="M196" s="84" t="s">
        <v>2582</v>
      </c>
    </row>
    <row r="197" spans="1:13" ht="17.25" x14ac:dyDescent="0.3">
      <c r="A197" s="210">
        <v>52</v>
      </c>
      <c r="B197" s="210" t="s">
        <v>1057</v>
      </c>
      <c r="C197" s="211" t="s">
        <v>379</v>
      </c>
      <c r="D197" s="211">
        <v>6870</v>
      </c>
      <c r="E197" s="211" t="s">
        <v>1058</v>
      </c>
      <c r="F197" s="220">
        <f>IFERROR(VLOOKUP(D197,'Vta RdV'!$A$3:$B$2000,2,0),0)</f>
        <v>2402.21</v>
      </c>
      <c r="G197" s="220">
        <f>VLOOKUP(D197,Objetivos!$G$5:$H$3000,2,0)</f>
        <v>3598.9344380952384</v>
      </c>
      <c r="H197" s="223">
        <f t="shared" ref="H197:H259" si="8">+F197/G197</f>
        <v>0.66747812201641177</v>
      </c>
      <c r="I197" s="220">
        <f>IF(H197="",0,RANK($H197,H197:H198,0))</f>
        <v>1</v>
      </c>
      <c r="L197" s="100"/>
      <c r="M197" s="84" t="s">
        <v>2582</v>
      </c>
    </row>
    <row r="198" spans="1:13" ht="18" thickBot="1" x14ac:dyDescent="0.35">
      <c r="A198" s="212">
        <v>52</v>
      </c>
      <c r="B198" s="212" t="s">
        <v>1057</v>
      </c>
      <c r="C198" s="213" t="s">
        <v>379</v>
      </c>
      <c r="D198" s="213">
        <v>6758</v>
      </c>
      <c r="E198" s="213" t="s">
        <v>1059</v>
      </c>
      <c r="F198" s="221">
        <f>IFERROR(VLOOKUP(D198,'Vta RdV'!$A$3:$B$2000,2,0),0)</f>
        <v>307.65999999999997</v>
      </c>
      <c r="G198" s="221">
        <f>VLOOKUP(D198,Objetivos!$G$5:$H$3000,2,0)</f>
        <v>1716.44976</v>
      </c>
      <c r="H198" s="224">
        <f t="shared" si="8"/>
        <v>0.17924206531975628</v>
      </c>
      <c r="I198" s="221">
        <f>IF(H198="",0,RANK($H198,H197:H198,0))</f>
        <v>2</v>
      </c>
      <c r="L198" s="100"/>
      <c r="M198" s="84" t="s">
        <v>2582</v>
      </c>
    </row>
    <row r="199" spans="1:13" ht="17.25" x14ac:dyDescent="0.3">
      <c r="A199" s="206">
        <v>52</v>
      </c>
      <c r="B199" s="206" t="s">
        <v>1057</v>
      </c>
      <c r="C199" s="207" t="s">
        <v>379</v>
      </c>
      <c r="D199" s="207">
        <v>2780</v>
      </c>
      <c r="E199" s="207" t="s">
        <v>1060</v>
      </c>
      <c r="F199" s="66">
        <f>IFERROR(VLOOKUP(D199,'Vta RdV'!$A$3:$B$2000,2,0),0)</f>
        <v>1102.0900000000001</v>
      </c>
      <c r="G199" s="66">
        <f>VLOOKUP(D199,Objetivos!$G$5:$H$3000,2,0)</f>
        <v>1705.7457752380953</v>
      </c>
      <c r="H199" s="67">
        <f t="shared" si="8"/>
        <v>0.64610448754953864</v>
      </c>
      <c r="I199" s="66">
        <f>IF(H199="",0,RANK($H199,H199:H200,0))</f>
        <v>2</v>
      </c>
      <c r="L199" s="100"/>
      <c r="M199" s="84" t="s">
        <v>2582</v>
      </c>
    </row>
    <row r="200" spans="1:13" ht="18" thickBot="1" x14ac:dyDescent="0.35">
      <c r="A200" s="208">
        <v>52</v>
      </c>
      <c r="B200" s="208" t="s">
        <v>1057</v>
      </c>
      <c r="C200" s="209" t="s">
        <v>379</v>
      </c>
      <c r="D200" s="209">
        <v>42348</v>
      </c>
      <c r="E200" s="209" t="s">
        <v>1061</v>
      </c>
      <c r="F200" s="55">
        <f>IFERROR(VLOOKUP(D200,'Vta RdV'!$A$3:$B$2000,2,0),0)</f>
        <v>3136.02</v>
      </c>
      <c r="G200" s="55">
        <f>VLOOKUP(D200,Objetivos!$G$5:$H$3000,2,0)</f>
        <v>1602.8918780952381</v>
      </c>
      <c r="H200" s="56">
        <f t="shared" si="8"/>
        <v>1.9564763181198608</v>
      </c>
      <c r="I200" s="55">
        <f>IF(H200="",0,RANK($H200,H199:H200,0))</f>
        <v>1</v>
      </c>
      <c r="L200" s="100"/>
      <c r="M200" s="84" t="s">
        <v>2582</v>
      </c>
    </row>
    <row r="201" spans="1:13" ht="17.25" x14ac:dyDescent="0.3">
      <c r="A201" s="210">
        <v>52</v>
      </c>
      <c r="B201" s="210" t="s">
        <v>1057</v>
      </c>
      <c r="C201" s="211" t="s">
        <v>379</v>
      </c>
      <c r="D201" s="211">
        <v>9548</v>
      </c>
      <c r="E201" s="211" t="s">
        <v>1062</v>
      </c>
      <c r="F201" s="220">
        <f>IFERROR(VLOOKUP(D201,'Vta RdV'!$A$3:$B$2000,2,0),0)</f>
        <v>3618.14</v>
      </c>
      <c r="G201" s="220">
        <f>VLOOKUP(D201,Objetivos!$G$5:$H$3000,2,0)</f>
        <v>1587.452008</v>
      </c>
      <c r="H201" s="223">
        <f t="shared" si="8"/>
        <v>2.2792122103637165</v>
      </c>
      <c r="I201" s="220">
        <f>IF(H201="",0,RANK($H201,H201:H202,0))</f>
        <v>1</v>
      </c>
      <c r="L201" s="100"/>
      <c r="M201" s="84" t="s">
        <v>2582</v>
      </c>
    </row>
    <row r="202" spans="1:13" ht="18" thickBot="1" x14ac:dyDescent="0.35">
      <c r="A202" s="212">
        <v>52</v>
      </c>
      <c r="B202" s="212" t="s">
        <v>1057</v>
      </c>
      <c r="C202" s="213" t="s">
        <v>379</v>
      </c>
      <c r="D202" s="213">
        <v>52274</v>
      </c>
      <c r="E202" s="213" t="s">
        <v>1063</v>
      </c>
      <c r="F202" s="221">
        <f>IFERROR(VLOOKUP(D202,'Vta RdV'!$A$3:$B$2000,2,0),0)</f>
        <v>1389.58</v>
      </c>
      <c r="G202" s="221">
        <f>VLOOKUP(D202,Objetivos!$G$5:$H$3000,2,0)</f>
        <v>1173.9303923809525</v>
      </c>
      <c r="H202" s="224">
        <f t="shared" si="8"/>
        <v>1.1836988027728537</v>
      </c>
      <c r="I202" s="221">
        <f>IF(H202="",0,RANK($H202,H201:H202,0))</f>
        <v>2</v>
      </c>
      <c r="L202" s="100"/>
      <c r="M202" s="84" t="s">
        <v>2582</v>
      </c>
    </row>
    <row r="203" spans="1:13" ht="17.25" x14ac:dyDescent="0.3">
      <c r="A203" s="206">
        <v>52</v>
      </c>
      <c r="B203" s="206" t="s">
        <v>1057</v>
      </c>
      <c r="C203" s="207" t="s">
        <v>379</v>
      </c>
      <c r="D203" s="207">
        <v>53243</v>
      </c>
      <c r="E203" s="207" t="s">
        <v>1064</v>
      </c>
      <c r="F203" s="66">
        <f>IFERROR(VLOOKUP(D203,'Vta RdV'!$A$3:$B$2000,2,0),0)</f>
        <v>560.38</v>
      </c>
      <c r="G203" s="66">
        <f>VLOOKUP(D203,Objetivos!$G$5:$H$3000,2,0)</f>
        <v>1102.7020876190477</v>
      </c>
      <c r="H203" s="67">
        <f t="shared" si="8"/>
        <v>0.50818802856351841</v>
      </c>
      <c r="I203" s="66">
        <f>IF(H203="",0,RANK($H203,H203:H204,0))</f>
        <v>1</v>
      </c>
      <c r="L203" s="100"/>
      <c r="M203" s="84" t="s">
        <v>2582</v>
      </c>
    </row>
    <row r="204" spans="1:13" ht="18" thickBot="1" x14ac:dyDescent="0.35">
      <c r="A204" s="208">
        <v>52</v>
      </c>
      <c r="B204" s="208" t="s">
        <v>1057</v>
      </c>
      <c r="C204" s="209" t="s">
        <v>379</v>
      </c>
      <c r="D204" s="209">
        <v>53760</v>
      </c>
      <c r="E204" s="209" t="s">
        <v>1065</v>
      </c>
      <c r="F204" s="55">
        <f>IFERROR(VLOOKUP(D204,'Vta RdV'!$A$3:$B$2000,2,0),0)</f>
        <v>74.650000000000006</v>
      </c>
      <c r="G204" s="55">
        <f>VLOOKUP(D204,Objetivos!$G$5:$H$3000,2,0)</f>
        <v>1054.25792</v>
      </c>
      <c r="H204" s="56">
        <f t="shared" si="8"/>
        <v>7.0808099786435569E-2</v>
      </c>
      <c r="I204" s="55">
        <f>IF(H204="",0,RANK($H204,H203:H204,0))</f>
        <v>2</v>
      </c>
      <c r="L204" s="100"/>
      <c r="M204" s="84" t="s">
        <v>2582</v>
      </c>
    </row>
    <row r="205" spans="1:13" ht="17.25" x14ac:dyDescent="0.3">
      <c r="A205" s="210">
        <v>52</v>
      </c>
      <c r="B205" s="210" t="s">
        <v>1057</v>
      </c>
      <c r="C205" s="211" t="s">
        <v>379</v>
      </c>
      <c r="D205" s="211">
        <v>53249</v>
      </c>
      <c r="E205" s="211" t="s">
        <v>1066</v>
      </c>
      <c r="F205" s="220">
        <f>IFERROR(VLOOKUP(D205,'Vta RdV'!$A$3:$B$2000,2,0),0)</f>
        <v>972.2</v>
      </c>
      <c r="G205" s="220">
        <f>VLOOKUP(D205,Objetivos!$G$5:$H$3000,2,0)</f>
        <v>1047.1023847619049</v>
      </c>
      <c r="H205" s="223">
        <f t="shared" si="8"/>
        <v>0.92846699057137905</v>
      </c>
      <c r="I205" s="220">
        <f>IF(H205="",0,RANK($H205,H205:H206,0))</f>
        <v>1</v>
      </c>
      <c r="L205" s="100"/>
      <c r="M205" s="84" t="s">
        <v>2582</v>
      </c>
    </row>
    <row r="206" spans="1:13" ht="18" thickBot="1" x14ac:dyDescent="0.35">
      <c r="A206" s="212">
        <v>52</v>
      </c>
      <c r="B206" s="212" t="s">
        <v>1057</v>
      </c>
      <c r="C206" s="213" t="s">
        <v>379</v>
      </c>
      <c r="D206" s="213">
        <v>53834</v>
      </c>
      <c r="E206" s="213" t="s">
        <v>1067</v>
      </c>
      <c r="F206" s="221">
        <f>IFERROR(VLOOKUP(D206,'Vta RdV'!$A$3:$B$2000,2,0),0)</f>
        <v>326.52999999999997</v>
      </c>
      <c r="G206" s="221">
        <f>VLOOKUP(D206,Objetivos!$G$5:$H$3000,2,0)</f>
        <v>869.95300800000007</v>
      </c>
      <c r="H206" s="224">
        <f t="shared" si="8"/>
        <v>0.37534211273167983</v>
      </c>
      <c r="I206" s="221">
        <f>IF(H206="",0,RANK($H206,H205:H206,0))</f>
        <v>2</v>
      </c>
      <c r="L206" s="100"/>
      <c r="M206" s="84" t="s">
        <v>2582</v>
      </c>
    </row>
    <row r="207" spans="1:13" ht="17.25" x14ac:dyDescent="0.3">
      <c r="A207" s="206">
        <v>52</v>
      </c>
      <c r="B207" s="206" t="s">
        <v>1057</v>
      </c>
      <c r="C207" s="207" t="s">
        <v>379</v>
      </c>
      <c r="D207" s="207">
        <v>53820</v>
      </c>
      <c r="E207" s="207" t="s">
        <v>1068</v>
      </c>
      <c r="F207" s="66">
        <f>IFERROR(VLOOKUP(D207,'Vta RdV'!$A$3:$B$2000,2,0),0)</f>
        <v>1063.92</v>
      </c>
      <c r="G207" s="66">
        <f>VLOOKUP(D207,Objetivos!$G$5:$H$3000,2,0)</f>
        <v>879.72062476190479</v>
      </c>
      <c r="H207" s="67">
        <f t="shared" si="8"/>
        <v>1.2093839453723716</v>
      </c>
      <c r="I207" s="66">
        <f>IF(H207="",0,RANK($H207,H207:H208,0))</f>
        <v>1</v>
      </c>
      <c r="L207" s="100"/>
      <c r="M207" s="84" t="s">
        <v>2582</v>
      </c>
    </row>
    <row r="208" spans="1:13" ht="18" thickBot="1" x14ac:dyDescent="0.35">
      <c r="A208" s="208">
        <v>52</v>
      </c>
      <c r="B208" s="208" t="s">
        <v>1057</v>
      </c>
      <c r="C208" s="209" t="s">
        <v>379</v>
      </c>
      <c r="D208" s="209">
        <v>53812</v>
      </c>
      <c r="E208" s="209" t="s">
        <v>1069</v>
      </c>
      <c r="F208" s="55">
        <f>IFERROR(VLOOKUP(D208,'Vta RdV'!$A$3:$B$2000,2,0),0)</f>
        <v>188.15</v>
      </c>
      <c r="G208" s="55">
        <f>VLOOKUP(D208,Objetivos!$G$5:$H$3000,2,0)</f>
        <v>573.64023619047623</v>
      </c>
      <c r="H208" s="56">
        <f t="shared" si="8"/>
        <v>0.32799303139803659</v>
      </c>
      <c r="I208" s="55">
        <f>IF(H208="",0,RANK($H208,H207:H208,0))</f>
        <v>2</v>
      </c>
      <c r="L208" s="100"/>
      <c r="M208" s="84" t="s">
        <v>2582</v>
      </c>
    </row>
    <row r="209" spans="1:13" ht="17.25" x14ac:dyDescent="0.3">
      <c r="A209" s="210">
        <v>52</v>
      </c>
      <c r="B209" s="210" t="s">
        <v>1070</v>
      </c>
      <c r="C209" s="211" t="s">
        <v>372</v>
      </c>
      <c r="D209" s="211">
        <v>5559</v>
      </c>
      <c r="E209" s="211" t="s">
        <v>1071</v>
      </c>
      <c r="F209" s="220">
        <f>IFERROR(VLOOKUP(D209,'Vta RdV'!$A$3:$B$2000,2,0),0)</f>
        <v>896.97</v>
      </c>
      <c r="G209" s="220">
        <f>VLOOKUP(D209,Objetivos!$G$5:$H$3000,2,0)</f>
        <v>2618.2595657142856</v>
      </c>
      <c r="H209" s="223">
        <f t="shared" si="8"/>
        <v>0.34258253526338145</v>
      </c>
      <c r="I209" s="220">
        <f>IF(H209="",0,RANK($H209,H209:H210,0))</f>
        <v>1</v>
      </c>
      <c r="L209" s="100"/>
      <c r="M209" s="84" t="s">
        <v>2582</v>
      </c>
    </row>
    <row r="210" spans="1:13" ht="18" thickBot="1" x14ac:dyDescent="0.35">
      <c r="A210" s="212">
        <v>52</v>
      </c>
      <c r="B210" s="212" t="s">
        <v>1070</v>
      </c>
      <c r="C210" s="213" t="s">
        <v>372</v>
      </c>
      <c r="D210" s="213">
        <v>5850</v>
      </c>
      <c r="E210" s="213" t="s">
        <v>1072</v>
      </c>
      <c r="F210" s="221">
        <f>IFERROR(VLOOKUP(D210,'Vta RdV'!$A$3:$B$2000,2,0),0)</f>
        <v>537.92000000000007</v>
      </c>
      <c r="G210" s="221">
        <f>VLOOKUP(D210,Objetivos!$G$5:$H$3000,2,0)</f>
        <v>2162.2689600000003</v>
      </c>
      <c r="H210" s="224">
        <f t="shared" si="8"/>
        <v>0.24877571197248283</v>
      </c>
      <c r="I210" s="221">
        <f>IF(H210="",0,RANK($H210,H209:H210,0))</f>
        <v>2</v>
      </c>
      <c r="L210" s="100"/>
      <c r="M210" s="84" t="s">
        <v>2582</v>
      </c>
    </row>
    <row r="211" spans="1:13" ht="17.25" x14ac:dyDescent="0.3">
      <c r="A211" s="206">
        <v>52</v>
      </c>
      <c r="B211" s="206" t="s">
        <v>1070</v>
      </c>
      <c r="C211" s="207" t="s">
        <v>372</v>
      </c>
      <c r="D211" s="207">
        <v>4507</v>
      </c>
      <c r="E211" s="207" t="s">
        <v>1073</v>
      </c>
      <c r="F211" s="66">
        <f>IFERROR(VLOOKUP(D211,'Vta RdV'!$A$3:$B$2000,2,0),0)</f>
        <v>769.64</v>
      </c>
      <c r="G211" s="66">
        <f>VLOOKUP(D211,Objetivos!$G$5:$H$3000,2,0)</f>
        <v>2142.7191847619047</v>
      </c>
      <c r="H211" s="67">
        <f t="shared" si="8"/>
        <v>0.35918845804590166</v>
      </c>
      <c r="I211" s="66">
        <f>IF(H211="",0,RANK($H211,H211:H212,0))</f>
        <v>2</v>
      </c>
      <c r="L211" s="100"/>
      <c r="M211" s="84" t="s">
        <v>2582</v>
      </c>
    </row>
    <row r="212" spans="1:13" ht="18" thickBot="1" x14ac:dyDescent="0.35">
      <c r="A212" s="208">
        <v>52</v>
      </c>
      <c r="B212" s="208" t="s">
        <v>1070</v>
      </c>
      <c r="C212" s="209" t="s">
        <v>372</v>
      </c>
      <c r="D212" s="209">
        <v>58282</v>
      </c>
      <c r="E212" s="209" t="s">
        <v>1074</v>
      </c>
      <c r="F212" s="55">
        <f>IFERROR(VLOOKUP(D212,'Vta RdV'!$A$3:$B$2000,2,0),0)</f>
        <v>800.41</v>
      </c>
      <c r="G212" s="55">
        <f>VLOOKUP(D212,Objetivos!$G$5:$H$3000,2,0)</f>
        <v>2049.6004560000001</v>
      </c>
      <c r="H212" s="56">
        <f t="shared" si="8"/>
        <v>0.39052001459937219</v>
      </c>
      <c r="I212" s="55">
        <f>IF(H212="",0,RANK($H212,H211:H212,0))</f>
        <v>1</v>
      </c>
      <c r="L212" s="100"/>
      <c r="M212" s="84" t="s">
        <v>2582</v>
      </c>
    </row>
    <row r="213" spans="1:13" ht="17.25" x14ac:dyDescent="0.3">
      <c r="A213" s="210">
        <v>52</v>
      </c>
      <c r="B213" s="210" t="s">
        <v>1070</v>
      </c>
      <c r="C213" s="211" t="s">
        <v>372</v>
      </c>
      <c r="D213" s="211">
        <v>10357</v>
      </c>
      <c r="E213" s="211" t="s">
        <v>1075</v>
      </c>
      <c r="F213" s="220">
        <f>IFERROR(VLOOKUP(D213,'Vta RdV'!$A$3:$B$2000,2,0),0)</f>
        <v>1756.14</v>
      </c>
      <c r="G213" s="220">
        <f>VLOOKUP(D213,Objetivos!$G$5:$H$3000,2,0)</f>
        <v>1681.9466057142859</v>
      </c>
      <c r="H213" s="223">
        <f t="shared" si="8"/>
        <v>1.0441116228265794</v>
      </c>
      <c r="I213" s="220">
        <f>IF(H213="",0,RANK($H213,H213:H214,0))</f>
        <v>1</v>
      </c>
      <c r="L213" s="100"/>
      <c r="M213" s="84" t="s">
        <v>2582</v>
      </c>
    </row>
    <row r="214" spans="1:13" ht="18" thickBot="1" x14ac:dyDescent="0.35">
      <c r="A214" s="212">
        <v>52</v>
      </c>
      <c r="B214" s="212" t="s">
        <v>1070</v>
      </c>
      <c r="C214" s="213" t="s">
        <v>372</v>
      </c>
      <c r="D214" s="213">
        <v>5666</v>
      </c>
      <c r="E214" s="213" t="s">
        <v>1076</v>
      </c>
      <c r="F214" s="221">
        <f>IFERROR(VLOOKUP(D214,'Vta RdV'!$A$3:$B$2000,2,0),0)</f>
        <v>1183.1100000000001</v>
      </c>
      <c r="G214" s="221">
        <f>VLOOKUP(D214,Objetivos!$G$5:$H$3000,2,0)</f>
        <v>1758.0025600000001</v>
      </c>
      <c r="H214" s="224">
        <f t="shared" si="8"/>
        <v>0.67298536812142074</v>
      </c>
      <c r="I214" s="221">
        <f>IF(H214="",0,RANK($H214,H213:H214,0))</f>
        <v>2</v>
      </c>
      <c r="L214" s="100"/>
      <c r="M214" s="84" t="s">
        <v>2582</v>
      </c>
    </row>
    <row r="215" spans="1:13" ht="17.25" x14ac:dyDescent="0.3">
      <c r="A215" s="206">
        <v>52</v>
      </c>
      <c r="B215" s="206" t="s">
        <v>1070</v>
      </c>
      <c r="C215" s="207" t="s">
        <v>372</v>
      </c>
      <c r="D215" s="207">
        <v>5433</v>
      </c>
      <c r="E215" s="207" t="s">
        <v>1077</v>
      </c>
      <c r="F215" s="53">
        <f>IFERROR(VLOOKUP(D215,'Vta RdV'!$A$3:$B$2000,2,0),0)</f>
        <v>381.06</v>
      </c>
      <c r="G215" s="53">
        <f>VLOOKUP(D215,Objetivos!$G$5:$H$3000,2,0)</f>
        <v>1367.0580876190477</v>
      </c>
      <c r="H215" s="61">
        <f t="shared" si="8"/>
        <v>0.27874455624901606</v>
      </c>
      <c r="I215" s="53">
        <f>IF(H215="",0,RANK($H215,H215:H217,0))</f>
        <v>3</v>
      </c>
      <c r="L215" s="100"/>
      <c r="M215" s="84" t="s">
        <v>2582</v>
      </c>
    </row>
    <row r="216" spans="1:13" ht="17.25" x14ac:dyDescent="0.3">
      <c r="A216" s="206">
        <v>52</v>
      </c>
      <c r="B216" s="206" t="s">
        <v>1070</v>
      </c>
      <c r="C216" s="207" t="s">
        <v>372</v>
      </c>
      <c r="D216" s="207">
        <v>53588</v>
      </c>
      <c r="E216" s="207" t="s">
        <v>1078</v>
      </c>
      <c r="F216" s="66">
        <f>IFERROR(VLOOKUP(D216,'Vta RdV'!$A$3:$B$2000,2,0),0)</f>
        <v>348.97</v>
      </c>
      <c r="G216" s="66">
        <f>VLOOKUP(D216,Objetivos!$G$5:$H$3000,2,0)</f>
        <v>1192.2027809523811</v>
      </c>
      <c r="H216" s="67">
        <f t="shared" si="8"/>
        <v>0.29271027175530351</v>
      </c>
      <c r="I216" s="66">
        <f>IF(H216="",0,RANK($H216,H215:H217,0))</f>
        <v>2</v>
      </c>
      <c r="L216" s="100"/>
      <c r="M216" s="84" t="s">
        <v>2582</v>
      </c>
    </row>
    <row r="217" spans="1:13" ht="18" thickBot="1" x14ac:dyDescent="0.35">
      <c r="A217" s="208">
        <v>52</v>
      </c>
      <c r="B217" s="208" t="s">
        <v>1070</v>
      </c>
      <c r="C217" s="209" t="s">
        <v>372</v>
      </c>
      <c r="D217" s="209">
        <v>1248</v>
      </c>
      <c r="E217" s="209" t="s">
        <v>1079</v>
      </c>
      <c r="F217" s="55">
        <f>IFERROR(VLOOKUP(D217,'Vta RdV'!$A$3:$B$2000,2,0),0)</f>
        <v>1002.9300000000001</v>
      </c>
      <c r="G217" s="55">
        <f>VLOOKUP(D217,Objetivos!$G$5:$H$3000,2,0)</f>
        <v>1110.0705523809524</v>
      </c>
      <c r="H217" s="56">
        <f t="shared" si="8"/>
        <v>0.90348311451812657</v>
      </c>
      <c r="I217" s="55">
        <f>IF(H217="",0,RANK($H217,H215:H217,0))</f>
        <v>1</v>
      </c>
      <c r="L217" s="100"/>
      <c r="M217" s="84" t="s">
        <v>2582</v>
      </c>
    </row>
    <row r="218" spans="1:13" ht="17.25" x14ac:dyDescent="0.3">
      <c r="A218" s="210">
        <v>52</v>
      </c>
      <c r="B218" s="210" t="s">
        <v>1080</v>
      </c>
      <c r="C218" s="211" t="s">
        <v>374</v>
      </c>
      <c r="D218" s="211">
        <v>58175</v>
      </c>
      <c r="E218" s="211" t="s">
        <v>1081</v>
      </c>
      <c r="F218" s="220">
        <f>IFERROR(VLOOKUP(D218,'Vta RdV'!$A$3:$B$2000,2,0),0)</f>
        <v>1601.29</v>
      </c>
      <c r="G218" s="220">
        <f>VLOOKUP(D218,Objetivos!$G$5:$H$3000,2,0)</f>
        <v>5470.6915957894744</v>
      </c>
      <c r="H218" s="223">
        <f t="shared" si="8"/>
        <v>0.29270339443598598</v>
      </c>
      <c r="I218" s="220">
        <f>IF(H218="",0,RANK($H218,H218:H219,0))</f>
        <v>1</v>
      </c>
      <c r="L218" s="100"/>
      <c r="M218" s="84" t="s">
        <v>2582</v>
      </c>
    </row>
    <row r="219" spans="1:13" ht="18" thickBot="1" x14ac:dyDescent="0.35">
      <c r="A219" s="212">
        <v>52</v>
      </c>
      <c r="B219" s="212" t="s">
        <v>1080</v>
      </c>
      <c r="C219" s="213" t="s">
        <v>374</v>
      </c>
      <c r="D219" s="213">
        <v>53258</v>
      </c>
      <c r="E219" s="213" t="s">
        <v>1082</v>
      </c>
      <c r="F219" s="221">
        <f>IFERROR(VLOOKUP(D219,'Vta RdV'!$A$3:$B$2000,2,0),0)</f>
        <v>991.04</v>
      </c>
      <c r="G219" s="221">
        <f>VLOOKUP(D219,Objetivos!$G$5:$H$3000,2,0)</f>
        <v>4338.9845726315789</v>
      </c>
      <c r="H219" s="224">
        <f t="shared" si="8"/>
        <v>0.22840366989342339</v>
      </c>
      <c r="I219" s="221">
        <f>IF(H219="",0,RANK($H219,H218:H219,0))</f>
        <v>2</v>
      </c>
      <c r="L219" s="100"/>
      <c r="M219" s="84" t="s">
        <v>2582</v>
      </c>
    </row>
    <row r="220" spans="1:13" ht="17.25" x14ac:dyDescent="0.3">
      <c r="A220" s="206">
        <v>52</v>
      </c>
      <c r="B220" s="206" t="s">
        <v>1080</v>
      </c>
      <c r="C220" s="207" t="s">
        <v>374</v>
      </c>
      <c r="D220" s="207">
        <v>6575</v>
      </c>
      <c r="E220" s="207" t="s">
        <v>1083</v>
      </c>
      <c r="F220" s="66">
        <f>IFERROR(VLOOKUP(D220,'Vta RdV'!$A$3:$B$2000,2,0),0)</f>
        <v>0</v>
      </c>
      <c r="G220" s="66">
        <f>VLOOKUP(D220,Objetivos!$G$5:$H$3000,2,0)</f>
        <v>3676.7262736842104</v>
      </c>
      <c r="H220" s="67">
        <f t="shared" si="8"/>
        <v>0</v>
      </c>
      <c r="I220" s="66">
        <f>IF(H220="",0,RANK($H220,H220:H221,0))</f>
        <v>2</v>
      </c>
      <c r="L220" s="100"/>
      <c r="M220" s="84" t="s">
        <v>2582</v>
      </c>
    </row>
    <row r="221" spans="1:13" ht="18" thickBot="1" x14ac:dyDescent="0.35">
      <c r="A221" s="208">
        <v>52</v>
      </c>
      <c r="B221" s="208" t="s">
        <v>1080</v>
      </c>
      <c r="C221" s="209" t="s">
        <v>374</v>
      </c>
      <c r="D221" s="209">
        <v>53847</v>
      </c>
      <c r="E221" s="209" t="s">
        <v>1084</v>
      </c>
      <c r="F221" s="55">
        <f>IFERROR(VLOOKUP(D221,'Vta RdV'!$A$3:$B$2000,2,0),0)</f>
        <v>902.32999999999993</v>
      </c>
      <c r="G221" s="55">
        <f>VLOOKUP(D221,Objetivos!$G$5:$H$3000,2,0)</f>
        <v>1800.3753936842106</v>
      </c>
      <c r="H221" s="56">
        <f t="shared" si="8"/>
        <v>0.50118992026074671</v>
      </c>
      <c r="I221" s="55">
        <f>IF(H221="",0,RANK($H221,H220:H221,0))</f>
        <v>1</v>
      </c>
      <c r="L221" s="100"/>
      <c r="M221" s="84" t="s">
        <v>2582</v>
      </c>
    </row>
    <row r="222" spans="1:13" ht="17.25" x14ac:dyDescent="0.3">
      <c r="A222" s="210">
        <v>52</v>
      </c>
      <c r="B222" s="210" t="s">
        <v>1080</v>
      </c>
      <c r="C222" s="211" t="s">
        <v>374</v>
      </c>
      <c r="D222" s="211">
        <v>52038</v>
      </c>
      <c r="E222" s="211" t="s">
        <v>1085</v>
      </c>
      <c r="F222" s="220">
        <f>IFERROR(VLOOKUP(D222,'Vta RdV'!$A$3:$B$2000,2,0),0)</f>
        <v>3594.4</v>
      </c>
      <c r="G222" s="220">
        <f>VLOOKUP(D222,Objetivos!$G$5:$H$3000,2,0)</f>
        <v>2312.4473752380954</v>
      </c>
      <c r="H222" s="223">
        <f t="shared" si="8"/>
        <v>1.5543705074066438</v>
      </c>
      <c r="I222" s="220">
        <f>IF(H222="",0,RANK($H222,H222:H223,0))</f>
        <v>1</v>
      </c>
      <c r="L222" s="100"/>
      <c r="M222" s="84" t="s">
        <v>2582</v>
      </c>
    </row>
    <row r="223" spans="1:13" ht="18" thickBot="1" x14ac:dyDescent="0.35">
      <c r="A223" s="212">
        <v>52</v>
      </c>
      <c r="B223" s="212" t="s">
        <v>1080</v>
      </c>
      <c r="C223" s="213" t="s">
        <v>374</v>
      </c>
      <c r="D223" s="213">
        <v>53859</v>
      </c>
      <c r="E223" s="213" t="s">
        <v>1086</v>
      </c>
      <c r="F223" s="221">
        <f>IFERROR(VLOOKUP(D223,'Vta RdV'!$A$3:$B$2000,2,0),0)</f>
        <v>1194.0999999999999</v>
      </c>
      <c r="G223" s="221">
        <f>VLOOKUP(D223,Objetivos!$G$5:$H$3000,2,0)</f>
        <v>1488.3275536842107</v>
      </c>
      <c r="H223" s="224">
        <f t="shared" si="8"/>
        <v>0.80230994651958232</v>
      </c>
      <c r="I223" s="221">
        <f>IF(H223="",0,RANK($H223,H222:H223,0))</f>
        <v>2</v>
      </c>
      <c r="L223" s="100"/>
      <c r="M223" s="84" t="s">
        <v>2582</v>
      </c>
    </row>
    <row r="224" spans="1:13" ht="17.25" x14ac:dyDescent="0.3">
      <c r="A224" s="206">
        <v>52</v>
      </c>
      <c r="B224" s="206" t="s">
        <v>1080</v>
      </c>
      <c r="C224" s="207" t="s">
        <v>374</v>
      </c>
      <c r="D224" s="207">
        <v>52836</v>
      </c>
      <c r="E224" s="207" t="s">
        <v>1087</v>
      </c>
      <c r="F224" s="66">
        <f>IFERROR(VLOOKUP(D224,'Vta RdV'!$A$3:$B$2000,2,0),0)</f>
        <v>448.37999999999994</v>
      </c>
      <c r="G224" s="66">
        <f>VLOOKUP(D224,Objetivos!$G$5:$H$3000,2,0)</f>
        <v>1376.3687073684212</v>
      </c>
      <c r="H224" s="67">
        <f t="shared" si="8"/>
        <v>0.32577026606285614</v>
      </c>
      <c r="I224" s="66">
        <f>IF(H224="",0,RANK($H224,H224:H225,0))</f>
        <v>2</v>
      </c>
      <c r="L224" s="100"/>
      <c r="M224" s="84" t="s">
        <v>2582</v>
      </c>
    </row>
    <row r="225" spans="1:13" ht="18" thickBot="1" x14ac:dyDescent="0.35">
      <c r="A225" s="208">
        <v>52</v>
      </c>
      <c r="B225" s="208" t="s">
        <v>1080</v>
      </c>
      <c r="C225" s="209" t="s">
        <v>374</v>
      </c>
      <c r="D225" s="209">
        <v>53633</v>
      </c>
      <c r="E225" s="209" t="s">
        <v>1088</v>
      </c>
      <c r="F225" s="55">
        <f>IFERROR(VLOOKUP(D225,'Vta RdV'!$A$3:$B$2000,2,0),0)</f>
        <v>1923.6399999999999</v>
      </c>
      <c r="G225" s="55">
        <f>VLOOKUP(D225,Objetivos!$G$5:$H$3000,2,0)</f>
        <v>1277.4987276190477</v>
      </c>
      <c r="H225" s="56">
        <f t="shared" si="8"/>
        <v>1.505786235564559</v>
      </c>
      <c r="I225" s="55">
        <f>IF(H225="",0,RANK($H225,H224:H225,0))</f>
        <v>1</v>
      </c>
      <c r="L225" s="100"/>
      <c r="M225" s="84" t="s">
        <v>2582</v>
      </c>
    </row>
    <row r="226" spans="1:13" ht="17.25" x14ac:dyDescent="0.3">
      <c r="A226" s="210">
        <v>52</v>
      </c>
      <c r="B226" s="210" t="s">
        <v>1089</v>
      </c>
      <c r="C226" s="211" t="s">
        <v>1090</v>
      </c>
      <c r="D226" s="211">
        <v>3894</v>
      </c>
      <c r="E226" s="211" t="s">
        <v>1091</v>
      </c>
      <c r="F226" s="220">
        <f>IFERROR(VLOOKUP(D226,'Vta RdV'!$A$3:$B$2000,2,0),0)</f>
        <v>2231.4699999999998</v>
      </c>
      <c r="G226" s="220">
        <f>VLOOKUP(D226,Objetivos!$G$5:$H$3000,2,0)</f>
        <v>2305.7263314285715</v>
      </c>
      <c r="H226" s="223">
        <f t="shared" si="8"/>
        <v>0.96779482004589668</v>
      </c>
      <c r="I226" s="220">
        <f>IF(H226="",0,RANK($H226,H226:H227,0))</f>
        <v>1</v>
      </c>
      <c r="L226" s="100"/>
      <c r="M226" s="84" t="s">
        <v>2582</v>
      </c>
    </row>
    <row r="227" spans="1:13" ht="18" thickBot="1" x14ac:dyDescent="0.35">
      <c r="A227" s="212">
        <v>52</v>
      </c>
      <c r="B227" s="212" t="s">
        <v>1089</v>
      </c>
      <c r="C227" s="213" t="s">
        <v>1090</v>
      </c>
      <c r="D227" s="213">
        <v>9116</v>
      </c>
      <c r="E227" s="213" t="s">
        <v>1092</v>
      </c>
      <c r="F227" s="221">
        <f>IFERROR(VLOOKUP(D227,'Vta RdV'!$A$3:$B$2000,2,0),0)</f>
        <v>973.88</v>
      </c>
      <c r="G227" s="221">
        <f>VLOOKUP(D227,Objetivos!$G$5:$H$3000,2,0)</f>
        <v>1732.301241904762</v>
      </c>
      <c r="H227" s="224">
        <f t="shared" si="8"/>
        <v>0.56218859424770973</v>
      </c>
      <c r="I227" s="221">
        <f>IF(H227="",0,RANK($H227,H226:H227,0))</f>
        <v>2</v>
      </c>
      <c r="L227" s="100"/>
      <c r="M227" s="84" t="s">
        <v>2582</v>
      </c>
    </row>
    <row r="228" spans="1:13" ht="17.25" x14ac:dyDescent="0.3">
      <c r="A228" s="206">
        <v>52</v>
      </c>
      <c r="B228" s="206" t="s">
        <v>1089</v>
      </c>
      <c r="C228" s="207" t="s">
        <v>1090</v>
      </c>
      <c r="D228" s="207">
        <v>3863</v>
      </c>
      <c r="E228" s="207" t="s">
        <v>1093</v>
      </c>
      <c r="F228" s="66">
        <f>IFERROR(VLOOKUP(D228,'Vta RdV'!$A$3:$B$2000,2,0),0)</f>
        <v>2060.98</v>
      </c>
      <c r="G228" s="66">
        <f>VLOOKUP(D228,Objetivos!$G$5:$H$3000,2,0)</f>
        <v>1662.7647360000001</v>
      </c>
      <c r="H228" s="67">
        <f t="shared" si="8"/>
        <v>1.2394898420554428</v>
      </c>
      <c r="I228" s="66">
        <f>IF(H228="",0,RANK($H228,H228:H229,0))</f>
        <v>1</v>
      </c>
      <c r="L228" s="100"/>
      <c r="M228" s="84" t="s">
        <v>2582</v>
      </c>
    </row>
    <row r="229" spans="1:13" ht="18" thickBot="1" x14ac:dyDescent="0.35">
      <c r="A229" s="208">
        <v>52</v>
      </c>
      <c r="B229" s="208" t="s">
        <v>1089</v>
      </c>
      <c r="C229" s="209" t="s">
        <v>1090</v>
      </c>
      <c r="D229" s="209">
        <v>58037</v>
      </c>
      <c r="E229" s="209" t="s">
        <v>1094</v>
      </c>
      <c r="F229" s="55">
        <f>IFERROR(VLOOKUP(D229,'Vta RdV'!$A$3:$B$2000,2,0),0)</f>
        <v>1111.3900000000001</v>
      </c>
      <c r="G229" s="55">
        <f>VLOOKUP(D229,Objetivos!$G$5:$H$3000,2,0)</f>
        <v>1639.4724294736843</v>
      </c>
      <c r="H229" s="56">
        <f t="shared" si="8"/>
        <v>0.67789490083513437</v>
      </c>
      <c r="I229" s="55">
        <f>IF(H229="",0,RANK($H229,H228:H229,0))</f>
        <v>2</v>
      </c>
      <c r="L229" s="100"/>
      <c r="M229" s="84" t="s">
        <v>2582</v>
      </c>
    </row>
    <row r="230" spans="1:13" ht="17.25" x14ac:dyDescent="0.3">
      <c r="A230" s="210">
        <v>52</v>
      </c>
      <c r="B230" s="210" t="s">
        <v>1089</v>
      </c>
      <c r="C230" s="211" t="s">
        <v>1090</v>
      </c>
      <c r="D230" s="211">
        <v>52689</v>
      </c>
      <c r="E230" s="211" t="s">
        <v>1095</v>
      </c>
      <c r="F230" s="220">
        <f>IFERROR(VLOOKUP(D230,'Vta RdV'!$A$3:$B$2000,2,0),0)</f>
        <v>0</v>
      </c>
      <c r="G230" s="220">
        <f>VLOOKUP(D230,Objetivos!$G$5:$H$3000,2,0)</f>
        <v>1599.8208533333336</v>
      </c>
      <c r="H230" s="223">
        <f t="shared" si="8"/>
        <v>0</v>
      </c>
      <c r="I230" s="220">
        <f>IF(H230="",0,RANK($H230,H230:H231,0))</f>
        <v>2</v>
      </c>
      <c r="L230" s="100"/>
      <c r="M230" s="84" t="s">
        <v>2582</v>
      </c>
    </row>
    <row r="231" spans="1:13" ht="18" thickBot="1" x14ac:dyDescent="0.35">
      <c r="A231" s="212">
        <v>52</v>
      </c>
      <c r="B231" s="212" t="s">
        <v>1089</v>
      </c>
      <c r="C231" s="213" t="s">
        <v>1090</v>
      </c>
      <c r="D231" s="213">
        <v>30365</v>
      </c>
      <c r="E231" s="213" t="s">
        <v>1096</v>
      </c>
      <c r="F231" s="221">
        <f>IFERROR(VLOOKUP(D231,'Vta RdV'!$A$3:$B$2000,2,0),0)</f>
        <v>715.94</v>
      </c>
      <c r="G231" s="221">
        <f>VLOOKUP(D231,Objetivos!$G$5:$H$3000,2,0)</f>
        <v>1457.6176380952384</v>
      </c>
      <c r="H231" s="224">
        <f t="shared" si="8"/>
        <v>0.49117133416110714</v>
      </c>
      <c r="I231" s="221">
        <f>IF(H231="",0,RANK($H231,H230:H231,0))</f>
        <v>1</v>
      </c>
      <c r="L231" s="100"/>
      <c r="M231" s="84" t="s">
        <v>2582</v>
      </c>
    </row>
    <row r="232" spans="1:13" ht="17.25" x14ac:dyDescent="0.3">
      <c r="A232" s="206">
        <v>52</v>
      </c>
      <c r="B232" s="206" t="s">
        <v>1089</v>
      </c>
      <c r="C232" s="207" t="s">
        <v>1090</v>
      </c>
      <c r="D232" s="207">
        <v>52598</v>
      </c>
      <c r="E232" s="207" t="s">
        <v>1097</v>
      </c>
      <c r="F232" s="66">
        <f>IFERROR(VLOOKUP(D232,'Vta RdV'!$A$3:$B$2000,2,0),0)</f>
        <v>2047.44</v>
      </c>
      <c r="G232" s="66">
        <f>VLOOKUP(D232,Objetivos!$G$5:$H$3000,2,0)</f>
        <v>1530.9791390476194</v>
      </c>
      <c r="H232" s="67">
        <f t="shared" si="8"/>
        <v>1.3373402339588096</v>
      </c>
      <c r="I232" s="66">
        <f>IF(H232="",0,RANK($H232,H232:H233,0))</f>
        <v>1</v>
      </c>
      <c r="L232" s="100"/>
      <c r="M232" s="84" t="s">
        <v>2582</v>
      </c>
    </row>
    <row r="233" spans="1:13" ht="18" thickBot="1" x14ac:dyDescent="0.35">
      <c r="A233" s="208">
        <v>52</v>
      </c>
      <c r="B233" s="208" t="s">
        <v>1089</v>
      </c>
      <c r="C233" s="209" t="s">
        <v>1090</v>
      </c>
      <c r="D233" s="209">
        <v>30386</v>
      </c>
      <c r="E233" s="209" t="s">
        <v>1098</v>
      </c>
      <c r="F233" s="55">
        <f>IFERROR(VLOOKUP(D233,'Vta RdV'!$A$3:$B$2000,2,0),0)</f>
        <v>543.94000000000005</v>
      </c>
      <c r="G233" s="55">
        <f>VLOOKUP(D233,Objetivos!$G$5:$H$3000,2,0)</f>
        <v>1514.0862</v>
      </c>
      <c r="H233" s="56">
        <f t="shared" si="8"/>
        <v>0.35925299365386204</v>
      </c>
      <c r="I233" s="55">
        <f>IF(H233="",0,RANK($H233,H232:H233,0))</f>
        <v>2</v>
      </c>
      <c r="L233" s="100"/>
      <c r="M233" s="84" t="s">
        <v>2582</v>
      </c>
    </row>
    <row r="234" spans="1:13" ht="17.25" x14ac:dyDescent="0.3">
      <c r="A234" s="210">
        <v>52</v>
      </c>
      <c r="B234" s="210" t="s">
        <v>1089</v>
      </c>
      <c r="C234" s="211" t="s">
        <v>1090</v>
      </c>
      <c r="D234" s="211">
        <v>53938</v>
      </c>
      <c r="E234" s="211" t="s">
        <v>1099</v>
      </c>
      <c r="F234" s="220">
        <f>IFERROR(VLOOKUP(D234,'Vta RdV'!$A$3:$B$2000,2,0),0)</f>
        <v>428.26</v>
      </c>
      <c r="G234" s="220">
        <f>VLOOKUP(D234,Objetivos!$G$5:$H$3000,2,0)</f>
        <v>1113.3808076190478</v>
      </c>
      <c r="H234" s="223">
        <f t="shared" si="8"/>
        <v>0.38464826865107288</v>
      </c>
      <c r="I234" s="220">
        <f>IF(H234="",0,RANK($H234,H234:H235,0))</f>
        <v>1</v>
      </c>
      <c r="L234" s="100"/>
      <c r="M234" s="84" t="s">
        <v>2582</v>
      </c>
    </row>
    <row r="235" spans="1:13" ht="18" thickBot="1" x14ac:dyDescent="0.35">
      <c r="A235" s="212">
        <v>52</v>
      </c>
      <c r="B235" s="212" t="s">
        <v>1089</v>
      </c>
      <c r="C235" s="213" t="s">
        <v>1090</v>
      </c>
      <c r="D235" s="213">
        <v>53993</v>
      </c>
      <c r="E235" s="213" t="s">
        <v>1100</v>
      </c>
      <c r="F235" s="221">
        <f>IFERROR(VLOOKUP(D235,'Vta RdV'!$A$3:$B$2000,2,0),0)</f>
        <v>45.43</v>
      </c>
      <c r="G235" s="221">
        <f>VLOOKUP(D235,Objetivos!$G$5:$H$3000,2,0)</f>
        <v>935.68202666666684</v>
      </c>
      <c r="H235" s="224">
        <f t="shared" si="8"/>
        <v>4.8552818912042932E-2</v>
      </c>
      <c r="I235" s="221">
        <f>IF(H235="",0,RANK($H235,H234:H235,0))</f>
        <v>2</v>
      </c>
      <c r="L235" s="100"/>
      <c r="M235" s="84" t="s">
        <v>2582</v>
      </c>
    </row>
    <row r="236" spans="1:13" ht="17.25" x14ac:dyDescent="0.3">
      <c r="A236" s="206">
        <v>52</v>
      </c>
      <c r="B236" s="206" t="s">
        <v>1089</v>
      </c>
      <c r="C236" s="207" t="s">
        <v>1090</v>
      </c>
      <c r="D236" s="207">
        <v>53972</v>
      </c>
      <c r="E236" s="207" t="s">
        <v>1101</v>
      </c>
      <c r="F236" s="66">
        <f>IFERROR(VLOOKUP(D236,'Vta RdV'!$A$3:$B$2000,2,0),0)</f>
        <v>206.31</v>
      </c>
      <c r="G236" s="66">
        <f>VLOOKUP(D236,Objetivos!$G$5:$H$3000,2,0)</f>
        <v>867.22331428571442</v>
      </c>
      <c r="H236" s="67">
        <f t="shared" si="8"/>
        <v>0.23789720202567033</v>
      </c>
      <c r="I236" s="66">
        <f>IF(H236="",0,RANK($H236,H236:H237,0))</f>
        <v>1</v>
      </c>
      <c r="L236" s="100"/>
      <c r="M236" s="84" t="s">
        <v>2582</v>
      </c>
    </row>
    <row r="237" spans="1:13" ht="18" thickBot="1" x14ac:dyDescent="0.35">
      <c r="A237" s="208">
        <v>52</v>
      </c>
      <c r="B237" s="208" t="s">
        <v>1089</v>
      </c>
      <c r="C237" s="209" t="s">
        <v>1090</v>
      </c>
      <c r="D237" s="209">
        <v>9089</v>
      </c>
      <c r="E237" s="209" t="s">
        <v>1102</v>
      </c>
      <c r="F237" s="55">
        <f>IFERROR(VLOOKUP(D237,'Vta RdV'!$A$3:$B$2000,2,0),0)</f>
        <v>0</v>
      </c>
      <c r="G237" s="55">
        <f>VLOOKUP(D237,Objetivos!$G$5:$H$3000,2,0)</f>
        <v>993.18961523809526</v>
      </c>
      <c r="H237" s="56">
        <f t="shared" si="8"/>
        <v>0</v>
      </c>
      <c r="I237" s="55">
        <f>IF(H237="",0,RANK($H237,H236:H237,0))</f>
        <v>2</v>
      </c>
      <c r="L237" s="100"/>
      <c r="M237" s="84" t="s">
        <v>2582</v>
      </c>
    </row>
    <row r="238" spans="1:13" ht="17.25" x14ac:dyDescent="0.3">
      <c r="A238" s="210">
        <v>52</v>
      </c>
      <c r="B238" s="210" t="s">
        <v>1103</v>
      </c>
      <c r="C238" s="211" t="s">
        <v>376</v>
      </c>
      <c r="D238" s="211">
        <v>53227</v>
      </c>
      <c r="E238" s="211" t="s">
        <v>1104</v>
      </c>
      <c r="F238" s="220">
        <f>IFERROR(VLOOKUP(D238,'Vta RdV'!$A$3:$B$2000,2,0),0)</f>
        <v>1051.1199999999999</v>
      </c>
      <c r="G238" s="220">
        <f>VLOOKUP(D238,Objetivos!$G$5:$H$3000,2,0)</f>
        <v>2184.7938514285715</v>
      </c>
      <c r="H238" s="223">
        <f t="shared" si="8"/>
        <v>0.4811071759986435</v>
      </c>
      <c r="I238" s="220">
        <f>IF(H238="",0,RANK($H238,H238:H239,0))</f>
        <v>1</v>
      </c>
      <c r="L238" s="100"/>
      <c r="M238" s="84" t="s">
        <v>2582</v>
      </c>
    </row>
    <row r="239" spans="1:13" ht="18" thickBot="1" x14ac:dyDescent="0.35">
      <c r="A239" s="212">
        <v>52</v>
      </c>
      <c r="B239" s="212" t="s">
        <v>1103</v>
      </c>
      <c r="C239" s="213" t="s">
        <v>376</v>
      </c>
      <c r="D239" s="213">
        <v>54087</v>
      </c>
      <c r="E239" s="213" t="s">
        <v>2536</v>
      </c>
      <c r="F239" s="221">
        <f>IFERROR(VLOOKUP(D239,'Vta RdV'!$A$3:$B$2000,2,0),0)</f>
        <v>112.2</v>
      </c>
      <c r="G239" s="221">
        <f>VLOOKUP(D239,Objetivos!$G$5:$H$3000,2,0)</f>
        <v>655.56675809523813</v>
      </c>
      <c r="H239" s="224">
        <f t="shared" si="8"/>
        <v>0.17114961766212683</v>
      </c>
      <c r="I239" s="221">
        <f>IF(H239="",0,RANK($H239,H238:H239,0))</f>
        <v>2</v>
      </c>
      <c r="L239" s="100"/>
      <c r="M239" s="84" t="s">
        <v>2582</v>
      </c>
    </row>
    <row r="240" spans="1:13" ht="17.25" x14ac:dyDescent="0.3">
      <c r="A240" s="206">
        <v>52</v>
      </c>
      <c r="B240" s="206" t="s">
        <v>1103</v>
      </c>
      <c r="C240" s="207" t="s">
        <v>376</v>
      </c>
      <c r="D240" s="207">
        <v>53469</v>
      </c>
      <c r="E240" s="207" t="s">
        <v>1105</v>
      </c>
      <c r="F240" s="66">
        <f>IFERROR(VLOOKUP(D240,'Vta RdV'!$A$3:$B$2000,2,0),0)</f>
        <v>451.45</v>
      </c>
      <c r="G240" s="66">
        <f>VLOOKUP(D240,Objetivos!$G$5:$H$3000,2,0)</f>
        <v>1283.5434880000003</v>
      </c>
      <c r="H240" s="67">
        <f t="shared" si="8"/>
        <v>0.35172162394235912</v>
      </c>
      <c r="I240" s="66">
        <f>IF(H240="",0,RANK($H240,H240:H241,0))</f>
        <v>1</v>
      </c>
      <c r="L240" s="100"/>
      <c r="M240" s="84" t="s">
        <v>2582</v>
      </c>
    </row>
    <row r="241" spans="1:13" ht="18" thickBot="1" x14ac:dyDescent="0.35">
      <c r="A241" s="208">
        <v>52</v>
      </c>
      <c r="B241" s="208" t="s">
        <v>1103</v>
      </c>
      <c r="C241" s="209" t="s">
        <v>376</v>
      </c>
      <c r="D241" s="209">
        <v>52267</v>
      </c>
      <c r="E241" s="209" t="s">
        <v>1106</v>
      </c>
      <c r="F241" s="55">
        <f>IFERROR(VLOOKUP(D241,'Vta RdV'!$A$3:$B$2000,2,0),0)</f>
        <v>431.6</v>
      </c>
      <c r="G241" s="55">
        <f>VLOOKUP(D241,Objetivos!$G$5:$H$3000,2,0)</f>
        <v>1661.078344</v>
      </c>
      <c r="H241" s="56">
        <f t="shared" si="8"/>
        <v>0.25983121239223139</v>
      </c>
      <c r="I241" s="55">
        <f>IF(H241="",0,RANK($H241,H240:H241,0))</f>
        <v>2</v>
      </c>
      <c r="L241" s="100"/>
      <c r="M241" s="84" t="s">
        <v>2582</v>
      </c>
    </row>
    <row r="242" spans="1:13" ht="17.25" x14ac:dyDescent="0.3">
      <c r="A242" s="239">
        <v>52</v>
      </c>
      <c r="B242" s="239" t="s">
        <v>1103</v>
      </c>
      <c r="C242" s="240" t="s">
        <v>376</v>
      </c>
      <c r="D242" s="240">
        <v>1210</v>
      </c>
      <c r="E242" s="240" t="s">
        <v>1107</v>
      </c>
      <c r="F242" s="57">
        <f>IFERROR(VLOOKUP(D242,'Vta RdV'!$A$3:$B$2000,2,0),0)</f>
        <v>717.31</v>
      </c>
      <c r="G242" s="57">
        <f>VLOOKUP(D242,Objetivos!$G$5:$H$3000,2,0)</f>
        <v>1446.9926857142857</v>
      </c>
      <c r="H242" s="58">
        <f t="shared" si="8"/>
        <v>0.49572468961438521</v>
      </c>
      <c r="I242" s="57">
        <f>IF(H242="",0,RANK($H242,H242:H244,0))</f>
        <v>1</v>
      </c>
      <c r="L242" s="100"/>
      <c r="M242" s="84" t="s">
        <v>2582</v>
      </c>
    </row>
    <row r="243" spans="1:13" ht="17.25" x14ac:dyDescent="0.3">
      <c r="A243" s="239">
        <v>52</v>
      </c>
      <c r="B243" s="239" t="s">
        <v>1103</v>
      </c>
      <c r="C243" s="240" t="s">
        <v>376</v>
      </c>
      <c r="D243" s="240">
        <v>52721</v>
      </c>
      <c r="E243" s="240" t="s">
        <v>1108</v>
      </c>
      <c r="F243" s="241">
        <f>IFERROR(VLOOKUP(D243,'Vta RdV'!$A$3:$B$2000,2,0),0)</f>
        <v>319.39999999999998</v>
      </c>
      <c r="G243" s="241">
        <f>VLOOKUP(D243,Objetivos!$G$5:$H$3000,2,0)</f>
        <v>1180.8354285714286</v>
      </c>
      <c r="H243" s="242">
        <f t="shared" si="8"/>
        <v>0.27048646430469081</v>
      </c>
      <c r="I243" s="241">
        <f>IF(H243="",0,RANK($H243,H242:H244,0))</f>
        <v>2</v>
      </c>
      <c r="L243" s="100"/>
      <c r="M243" s="84" t="s">
        <v>2582</v>
      </c>
    </row>
    <row r="244" spans="1:13" ht="18" thickBot="1" x14ac:dyDescent="0.35">
      <c r="A244" s="243">
        <v>52</v>
      </c>
      <c r="B244" s="243" t="s">
        <v>1103</v>
      </c>
      <c r="C244" s="244" t="s">
        <v>376</v>
      </c>
      <c r="D244" s="244">
        <v>54036</v>
      </c>
      <c r="E244" s="244" t="s">
        <v>1109</v>
      </c>
      <c r="F244" s="59">
        <f>IFERROR(VLOOKUP(D244,'Vta RdV'!$A$3:$B$2000,2,0),0)</f>
        <v>77.75</v>
      </c>
      <c r="G244" s="59">
        <f>VLOOKUP(D244,Objetivos!$G$5:$H$3000,2,0)</f>
        <v>673.35578666666675</v>
      </c>
      <c r="H244" s="60">
        <f t="shared" si="8"/>
        <v>0.1154664466238393</v>
      </c>
      <c r="I244" s="59">
        <f>IF(H244="",0,RANK($H244,H242:H244,0))</f>
        <v>3</v>
      </c>
      <c r="L244" s="100"/>
      <c r="M244" s="84" t="s">
        <v>2582</v>
      </c>
    </row>
    <row r="245" spans="1:13" ht="17.25" x14ac:dyDescent="0.3">
      <c r="A245" s="206">
        <v>52</v>
      </c>
      <c r="B245" s="206" t="s">
        <v>1110</v>
      </c>
      <c r="C245" s="207" t="s">
        <v>380</v>
      </c>
      <c r="D245" s="207">
        <v>6795</v>
      </c>
      <c r="E245" s="207" t="s">
        <v>1111</v>
      </c>
      <c r="F245" s="66">
        <f>IFERROR(VLOOKUP(D245,'Vta RdV'!$A$3:$B$2000,2,0),0)</f>
        <v>1220.26</v>
      </c>
      <c r="G245" s="66">
        <f>VLOOKUP(D245,Objetivos!$G$5:$H$3000,2,0)</f>
        <v>2395.0413942857144</v>
      </c>
      <c r="H245" s="67">
        <f t="shared" si="8"/>
        <v>0.50949432561432806</v>
      </c>
      <c r="I245" s="66">
        <f>IF(H245="",0,RANK($H245,H245:H246,0))</f>
        <v>1</v>
      </c>
      <c r="L245" s="100"/>
      <c r="M245" s="84" t="s">
        <v>2582</v>
      </c>
    </row>
    <row r="246" spans="1:13" ht="18" thickBot="1" x14ac:dyDescent="0.35">
      <c r="A246" s="208">
        <v>52</v>
      </c>
      <c r="B246" s="208" t="s">
        <v>1110</v>
      </c>
      <c r="C246" s="209" t="s">
        <v>380</v>
      </c>
      <c r="D246" s="209">
        <v>6532</v>
      </c>
      <c r="E246" s="209" t="s">
        <v>1112</v>
      </c>
      <c r="F246" s="55">
        <f>IFERROR(VLOOKUP(D246,'Vta RdV'!$A$3:$B$2000,2,0),0)</f>
        <v>862.22</v>
      </c>
      <c r="G246" s="55">
        <f>VLOOKUP(D246,Objetivos!$G$5:$H$3000,2,0)</f>
        <v>2435.2008000000001</v>
      </c>
      <c r="H246" s="56">
        <f t="shared" si="8"/>
        <v>0.35406525819143947</v>
      </c>
      <c r="I246" s="55">
        <f>IF(H246="",0,RANK($H246,H245:H246,0))</f>
        <v>2</v>
      </c>
      <c r="L246" s="100"/>
      <c r="M246" s="84" t="s">
        <v>2582</v>
      </c>
    </row>
    <row r="247" spans="1:13" ht="17.25" x14ac:dyDescent="0.3">
      <c r="A247" s="210">
        <v>52</v>
      </c>
      <c r="B247" s="210" t="s">
        <v>1110</v>
      </c>
      <c r="C247" s="211" t="s">
        <v>380</v>
      </c>
      <c r="D247" s="211">
        <v>972</v>
      </c>
      <c r="E247" s="211" t="s">
        <v>1113</v>
      </c>
      <c r="F247" s="220">
        <f>IFERROR(VLOOKUP(D247,'Vta RdV'!$A$3:$B$2000,2,0),0)</f>
        <v>3331.6400000000003</v>
      </c>
      <c r="G247" s="220">
        <f>VLOOKUP(D247,Objetivos!$G$5:$H$3000,2,0)</f>
        <v>2008.0076160000001</v>
      </c>
      <c r="H247" s="223">
        <f t="shared" si="8"/>
        <v>1.6591769739582503</v>
      </c>
      <c r="I247" s="220">
        <f>IF(H247="",0,RANK($H247,H247:H248,0))</f>
        <v>2</v>
      </c>
      <c r="L247" s="100"/>
      <c r="M247" s="84" t="s">
        <v>2582</v>
      </c>
    </row>
    <row r="248" spans="1:13" ht="18" thickBot="1" x14ac:dyDescent="0.35">
      <c r="A248" s="212">
        <v>52</v>
      </c>
      <c r="B248" s="212" t="s">
        <v>1110</v>
      </c>
      <c r="C248" s="213" t="s">
        <v>380</v>
      </c>
      <c r="D248" s="213">
        <v>40402</v>
      </c>
      <c r="E248" s="213" t="s">
        <v>1114</v>
      </c>
      <c r="F248" s="221">
        <f>IFERROR(VLOOKUP(D248,'Vta RdV'!$A$3:$B$2000,2,0),0)</f>
        <v>2817.79</v>
      </c>
      <c r="G248" s="221">
        <f>VLOOKUP(D248,Objetivos!$G$5:$H$3000,2,0)</f>
        <v>1663.6616457142857</v>
      </c>
      <c r="H248" s="224">
        <f t="shared" si="8"/>
        <v>1.6937278125385853</v>
      </c>
      <c r="I248" s="221">
        <f>IF(H248="",0,RANK($H248,H247:H248,0))</f>
        <v>1</v>
      </c>
      <c r="L248" s="100"/>
      <c r="M248" s="84" t="s">
        <v>2582</v>
      </c>
    </row>
    <row r="249" spans="1:13" ht="17.25" x14ac:dyDescent="0.3">
      <c r="A249" s="206">
        <v>52</v>
      </c>
      <c r="B249" s="206" t="s">
        <v>1110</v>
      </c>
      <c r="C249" s="207" t="s">
        <v>380</v>
      </c>
      <c r="D249" s="207">
        <v>19286</v>
      </c>
      <c r="E249" s="207" t="s">
        <v>1115</v>
      </c>
      <c r="F249" s="66">
        <f>IFERROR(VLOOKUP(D249,'Vta RdV'!$A$3:$B$2000,2,0),0)</f>
        <v>397.68</v>
      </c>
      <c r="G249" s="66">
        <f>VLOOKUP(D249,Objetivos!$G$5:$H$3000,2,0)</f>
        <v>1712.2329520000001</v>
      </c>
      <c r="H249" s="67">
        <f t="shared" si="8"/>
        <v>0.23225811624258472</v>
      </c>
      <c r="I249" s="66">
        <f>IF(H249="",0,RANK($H249,H249:H250,0))</f>
        <v>2</v>
      </c>
      <c r="L249" s="100"/>
      <c r="M249" s="84" t="s">
        <v>2582</v>
      </c>
    </row>
    <row r="250" spans="1:13" ht="18" thickBot="1" x14ac:dyDescent="0.35">
      <c r="A250" s="208">
        <v>52</v>
      </c>
      <c r="B250" s="208" t="s">
        <v>1110</v>
      </c>
      <c r="C250" s="209" t="s">
        <v>380</v>
      </c>
      <c r="D250" s="209">
        <v>19246</v>
      </c>
      <c r="E250" s="209" t="s">
        <v>1116</v>
      </c>
      <c r="F250" s="55">
        <f>IFERROR(VLOOKUP(D250,'Vta RdV'!$A$3:$B$2000,2,0),0)</f>
        <v>855.75</v>
      </c>
      <c r="G250" s="55">
        <f>VLOOKUP(D250,Objetivos!$G$5:$H$3000,2,0)</f>
        <v>1675.0644876190477</v>
      </c>
      <c r="H250" s="56">
        <f t="shared" si="8"/>
        <v>0.51087585363138532</v>
      </c>
      <c r="I250" s="55">
        <f>IF(H250="",0,RANK($H250,H249:H250,0))</f>
        <v>1</v>
      </c>
      <c r="L250" s="100"/>
      <c r="M250" s="84" t="s">
        <v>2582</v>
      </c>
    </row>
    <row r="251" spans="1:13" ht="17.25" x14ac:dyDescent="0.3">
      <c r="A251" s="239">
        <v>52</v>
      </c>
      <c r="B251" s="239" t="s">
        <v>1110</v>
      </c>
      <c r="C251" s="240" t="s">
        <v>380</v>
      </c>
      <c r="D251" s="240">
        <v>6752</v>
      </c>
      <c r="E251" s="240" t="s">
        <v>1117</v>
      </c>
      <c r="F251" s="241">
        <f>IFERROR(VLOOKUP(D251,'Vta RdV'!$A$3:$B$2000,2,0),0)</f>
        <v>955.83999999999992</v>
      </c>
      <c r="G251" s="241">
        <f>VLOOKUP(D251,Objetivos!$G$5:$H$3000,2,0)</f>
        <v>1584.2986742857142</v>
      </c>
      <c r="H251" s="242">
        <f t="shared" si="8"/>
        <v>0.60332058311602343</v>
      </c>
      <c r="I251" s="220">
        <f>IF(H251="",0,RANK($H251,H251:H252,0))</f>
        <v>2</v>
      </c>
      <c r="L251" s="100"/>
      <c r="M251" s="84" t="s">
        <v>2582</v>
      </c>
    </row>
    <row r="252" spans="1:13" ht="18" thickBot="1" x14ac:dyDescent="0.35">
      <c r="A252" s="243">
        <v>52</v>
      </c>
      <c r="B252" s="243" t="s">
        <v>1110</v>
      </c>
      <c r="C252" s="244" t="s">
        <v>380</v>
      </c>
      <c r="D252" s="244">
        <v>4617</v>
      </c>
      <c r="E252" s="244" t="s">
        <v>1118</v>
      </c>
      <c r="F252" s="59">
        <f>IFERROR(VLOOKUP(D252,'Vta RdV'!$A$3:$B$2000,2,0),0)</f>
        <v>774.9</v>
      </c>
      <c r="G252" s="59">
        <f>VLOOKUP(D252,Objetivos!$G$5:$H$3000,2,0)</f>
        <v>1222.4304159999999</v>
      </c>
      <c r="H252" s="60">
        <f t="shared" si="8"/>
        <v>0.63390111196316967</v>
      </c>
      <c r="I252" s="221">
        <f>IF(H252="",0,RANK($H252,H251:H252,0))</f>
        <v>1</v>
      </c>
      <c r="L252" s="100"/>
      <c r="M252" s="84" t="s">
        <v>2582</v>
      </c>
    </row>
    <row r="253" spans="1:13" ht="17.25" x14ac:dyDescent="0.3">
      <c r="A253" s="206">
        <v>52</v>
      </c>
      <c r="B253" s="206" t="s">
        <v>1110</v>
      </c>
      <c r="C253" s="207" t="s">
        <v>380</v>
      </c>
      <c r="D253" s="207">
        <v>40545</v>
      </c>
      <c r="E253" s="207" t="s">
        <v>1119</v>
      </c>
      <c r="F253" s="53">
        <f>IFERROR(VLOOKUP(D253,'Vta RdV'!$A$3:$B$2000,2,0),0)</f>
        <v>109.7</v>
      </c>
      <c r="G253" s="53">
        <f>VLOOKUP(D253,Objetivos!$G$5:$H$3000,2,0)</f>
        <v>1062.7649840000001</v>
      </c>
      <c r="H253" s="61">
        <f t="shared" ref="H253:H255" si="9">+F253/G253</f>
        <v>0.10322131576740017</v>
      </c>
      <c r="I253" s="53">
        <f>IF(H253="",0,RANK($H253,H253:H255,0))</f>
        <v>3</v>
      </c>
      <c r="L253" s="100"/>
      <c r="M253" s="84" t="s">
        <v>2582</v>
      </c>
    </row>
    <row r="254" spans="1:13" ht="17.25" x14ac:dyDescent="0.3">
      <c r="A254" s="206">
        <v>52</v>
      </c>
      <c r="B254" s="206" t="s">
        <v>1110</v>
      </c>
      <c r="C254" s="207" t="s">
        <v>380</v>
      </c>
      <c r="D254" s="207">
        <v>54055</v>
      </c>
      <c r="E254" s="207" t="s">
        <v>2540</v>
      </c>
      <c r="F254" s="66">
        <f>IFERROR(VLOOKUP(D254,'Vta RdV'!$A$3:$B$2000,2,0),0)</f>
        <v>1177.54</v>
      </c>
      <c r="G254" s="66">
        <f>VLOOKUP(D254,Objetivos!$G$5:$H$3000,2,0)</f>
        <v>1056.1966323809525</v>
      </c>
      <c r="H254" s="67">
        <f t="shared" si="9"/>
        <v>1.1148870995219013</v>
      </c>
      <c r="I254" s="66">
        <f>IF(H254="",0,RANK($H254,H253:H255,0))</f>
        <v>1</v>
      </c>
      <c r="L254" s="100"/>
      <c r="M254" s="84" t="s">
        <v>2582</v>
      </c>
    </row>
    <row r="255" spans="1:13" ht="18" thickBot="1" x14ac:dyDescent="0.35">
      <c r="A255" s="208">
        <v>52</v>
      </c>
      <c r="B255" s="208" t="s">
        <v>1110</v>
      </c>
      <c r="C255" s="209" t="s">
        <v>380</v>
      </c>
      <c r="D255" s="209">
        <v>4784</v>
      </c>
      <c r="E255" s="209" t="s">
        <v>1120</v>
      </c>
      <c r="F255" s="55">
        <f>IFERROR(VLOOKUP(D255,'Vta RdV'!$A$3:$B$2000,2,0),0)</f>
        <v>163.85</v>
      </c>
      <c r="G255" s="55">
        <f>VLOOKUP(D255,Objetivos!$G$5:$H$3000,2,0)</f>
        <v>703.87827047619055</v>
      </c>
      <c r="H255" s="56">
        <f t="shared" si="9"/>
        <v>0.23278172785352719</v>
      </c>
      <c r="I255" s="55">
        <f>IF(H255="",0,RANK($H255,H253:H255,0))</f>
        <v>2</v>
      </c>
      <c r="L255" s="100"/>
      <c r="M255" s="84" t="s">
        <v>2582</v>
      </c>
    </row>
    <row r="256" spans="1:13" ht="17.25" x14ac:dyDescent="0.3">
      <c r="A256" s="210">
        <v>53</v>
      </c>
      <c r="B256" s="210" t="s">
        <v>1121</v>
      </c>
      <c r="C256" s="211" t="s">
        <v>381</v>
      </c>
      <c r="D256" s="211">
        <v>10496</v>
      </c>
      <c r="E256" s="211" t="s">
        <v>1122</v>
      </c>
      <c r="F256" s="220">
        <f>IFERROR(VLOOKUP(D256,'Vta RdV'!$A$3:$B$2000,2,0),0)</f>
        <v>123.9</v>
      </c>
      <c r="G256" s="220">
        <f>VLOOKUP(D256,Objetivos!$G$5:$H$3000,2,0)</f>
        <v>1697.1541714285715</v>
      </c>
      <c r="H256" s="223">
        <f t="shared" si="8"/>
        <v>7.3004563807958445E-2</v>
      </c>
      <c r="I256" s="220">
        <f>IF(H256="",0,RANK($H256,H256:H257,0))</f>
        <v>2</v>
      </c>
      <c r="L256" s="100"/>
      <c r="M256" s="84" t="s">
        <v>2582</v>
      </c>
    </row>
    <row r="257" spans="1:13" ht="18" thickBot="1" x14ac:dyDescent="0.35">
      <c r="A257" s="212">
        <v>53</v>
      </c>
      <c r="B257" s="212" t="s">
        <v>1121</v>
      </c>
      <c r="C257" s="213" t="s">
        <v>381</v>
      </c>
      <c r="D257" s="213">
        <v>58105</v>
      </c>
      <c r="E257" s="213" t="s">
        <v>1123</v>
      </c>
      <c r="F257" s="221">
        <f>IFERROR(VLOOKUP(D257,'Vta RdV'!$A$3:$B$2000,2,0),0)</f>
        <v>471.66</v>
      </c>
      <c r="G257" s="221">
        <f>VLOOKUP(D257,Objetivos!$G$5:$H$3000,2,0)</f>
        <v>1393.0206800000001</v>
      </c>
      <c r="H257" s="224">
        <f t="shared" si="8"/>
        <v>0.33858793826377365</v>
      </c>
      <c r="I257" s="221">
        <f>IF(H257="",0,RANK($H257,H256:H257,0))</f>
        <v>1</v>
      </c>
      <c r="L257" s="100"/>
      <c r="M257" s="84" t="s">
        <v>2582</v>
      </c>
    </row>
    <row r="258" spans="1:13" ht="17.25" x14ac:dyDescent="0.3">
      <c r="A258" s="206">
        <v>53</v>
      </c>
      <c r="B258" s="206" t="s">
        <v>1121</v>
      </c>
      <c r="C258" s="207" t="s">
        <v>381</v>
      </c>
      <c r="D258" s="207">
        <v>214</v>
      </c>
      <c r="E258" s="207" t="s">
        <v>1124</v>
      </c>
      <c r="F258" s="66">
        <f>IFERROR(VLOOKUP(D258,'Vta RdV'!$A$3:$B$2000,2,0),0)</f>
        <v>259.92</v>
      </c>
      <c r="G258" s="66">
        <f>VLOOKUP(D258,Objetivos!$G$5:$H$3000,2,0)</f>
        <v>1385.9535161904762</v>
      </c>
      <c r="H258" s="67">
        <f t="shared" si="8"/>
        <v>0.18753875722645691</v>
      </c>
      <c r="I258" s="66">
        <f>IF(H258="",0,RANK($H258,H258:H259,0))</f>
        <v>2</v>
      </c>
      <c r="L258" s="100"/>
      <c r="M258" s="84" t="s">
        <v>2582</v>
      </c>
    </row>
    <row r="259" spans="1:13" ht="18" thickBot="1" x14ac:dyDescent="0.35">
      <c r="A259" s="208">
        <v>53</v>
      </c>
      <c r="B259" s="208" t="s">
        <v>1121</v>
      </c>
      <c r="C259" s="209" t="s">
        <v>381</v>
      </c>
      <c r="D259" s="209">
        <v>10429</v>
      </c>
      <c r="E259" s="209" t="s">
        <v>1125</v>
      </c>
      <c r="F259" s="55">
        <f>IFERROR(VLOOKUP(D259,'Vta RdV'!$A$3:$B$2000,2,0),0)</f>
        <v>766.2700000000001</v>
      </c>
      <c r="G259" s="55">
        <f>VLOOKUP(D259,Objetivos!$G$5:$H$3000,2,0)</f>
        <v>1300.4910704761905</v>
      </c>
      <c r="H259" s="56">
        <f t="shared" si="8"/>
        <v>0.58921588728742369</v>
      </c>
      <c r="I259" s="55">
        <f>IF(H259="",0,RANK($H259,H258:H259,0))</f>
        <v>1</v>
      </c>
      <c r="L259" s="100"/>
      <c r="M259" s="84" t="s">
        <v>2582</v>
      </c>
    </row>
    <row r="260" spans="1:13" ht="17.25" x14ac:dyDescent="0.3">
      <c r="A260" s="210">
        <v>53</v>
      </c>
      <c r="B260" s="210" t="s">
        <v>1121</v>
      </c>
      <c r="C260" s="211" t="s">
        <v>381</v>
      </c>
      <c r="D260" s="211">
        <v>53402</v>
      </c>
      <c r="E260" s="211" t="s">
        <v>1126</v>
      </c>
      <c r="F260" s="220">
        <f>IFERROR(VLOOKUP(D260,'Vta RdV'!$A$3:$B$2000,2,0),0)</f>
        <v>609.41</v>
      </c>
      <c r="G260" s="220">
        <f>VLOOKUP(D260,Objetivos!$G$5:$H$3000,2,0)</f>
        <v>1043.3125409523809</v>
      </c>
      <c r="H260" s="223">
        <f t="shared" ref="H260:H325" si="10">+F260/G260</f>
        <v>0.58411068215829565</v>
      </c>
      <c r="I260" s="220">
        <f>IF(H260="",0,RANK($H260,H260:H261,0))</f>
        <v>1</v>
      </c>
      <c r="L260" s="100"/>
      <c r="M260" s="84" t="s">
        <v>2582</v>
      </c>
    </row>
    <row r="261" spans="1:13" ht="18" thickBot="1" x14ac:dyDescent="0.35">
      <c r="A261" s="212">
        <v>53</v>
      </c>
      <c r="B261" s="212" t="s">
        <v>1121</v>
      </c>
      <c r="C261" s="213" t="s">
        <v>381</v>
      </c>
      <c r="D261" s="213">
        <v>5871</v>
      </c>
      <c r="E261" s="213" t="s">
        <v>1127</v>
      </c>
      <c r="F261" s="221">
        <f>IFERROR(VLOOKUP(D261,'Vta RdV'!$A$3:$B$2000,2,0),0)</f>
        <v>208.9</v>
      </c>
      <c r="G261" s="221">
        <f>VLOOKUP(D261,Objetivos!$G$5:$H$3000,2,0)</f>
        <v>1008.1149866666667</v>
      </c>
      <c r="H261" s="224">
        <f t="shared" si="10"/>
        <v>0.2072184252420729</v>
      </c>
      <c r="I261" s="221">
        <f>IF(H261="",0,RANK($H261,H260:H261,0))</f>
        <v>2</v>
      </c>
      <c r="L261" s="100"/>
      <c r="M261" s="84" t="s">
        <v>2582</v>
      </c>
    </row>
    <row r="262" spans="1:13" ht="17.25" x14ac:dyDescent="0.3">
      <c r="A262" s="206">
        <v>53</v>
      </c>
      <c r="B262" s="206" t="s">
        <v>1121</v>
      </c>
      <c r="C262" s="207" t="s">
        <v>381</v>
      </c>
      <c r="D262" s="207">
        <v>53825</v>
      </c>
      <c r="E262" s="207" t="s">
        <v>1128</v>
      </c>
      <c r="F262" s="66">
        <f>IFERROR(VLOOKUP(D262,'Vta RdV'!$A$3:$B$2000,2,0),0)</f>
        <v>536.04</v>
      </c>
      <c r="G262" s="66">
        <f>VLOOKUP(D262,Objetivos!$G$5:$H$3000,2,0)</f>
        <v>923.16698666666673</v>
      </c>
      <c r="H262" s="67">
        <f t="shared" si="10"/>
        <v>0.580653346298172</v>
      </c>
      <c r="I262" s="66">
        <f>IF(H262="",0,RANK($H262,H262:H263,0))</f>
        <v>2</v>
      </c>
      <c r="L262" s="100"/>
      <c r="M262" s="84" t="s">
        <v>2582</v>
      </c>
    </row>
    <row r="263" spans="1:13" ht="18" thickBot="1" x14ac:dyDescent="0.35">
      <c r="A263" s="208">
        <v>53</v>
      </c>
      <c r="B263" s="208" t="s">
        <v>1121</v>
      </c>
      <c r="C263" s="209" t="s">
        <v>381</v>
      </c>
      <c r="D263" s="209">
        <v>53723</v>
      </c>
      <c r="E263" s="209" t="s">
        <v>1129</v>
      </c>
      <c r="F263" s="55">
        <f>IFERROR(VLOOKUP(D263,'Vta RdV'!$A$3:$B$2000,2,0),0)</f>
        <v>875.66</v>
      </c>
      <c r="G263" s="55">
        <f>VLOOKUP(D263,Objetivos!$G$5:$H$3000,2,0)</f>
        <v>874.7743466666667</v>
      </c>
      <c r="H263" s="56">
        <f t="shared" si="10"/>
        <v>1.0010124363348194</v>
      </c>
      <c r="I263" s="55">
        <f>IF(H263="",0,RANK($H263,H262:H263,0))</f>
        <v>1</v>
      </c>
      <c r="L263" s="100"/>
      <c r="M263" s="84" t="s">
        <v>2582</v>
      </c>
    </row>
    <row r="264" spans="1:13" ht="17.25" x14ac:dyDescent="0.3">
      <c r="A264" s="210">
        <v>53</v>
      </c>
      <c r="B264" s="210" t="s">
        <v>1121</v>
      </c>
      <c r="C264" s="211" t="s">
        <v>381</v>
      </c>
      <c r="D264" s="211">
        <v>53269</v>
      </c>
      <c r="E264" s="211" t="s">
        <v>1130</v>
      </c>
      <c r="F264" s="220">
        <f>IFERROR(VLOOKUP(D264,'Vta RdV'!$A$3:$B$2000,2,0),0)</f>
        <v>0</v>
      </c>
      <c r="G264" s="220">
        <f>VLOOKUP(D264,Objetivos!$G$5:$H$3000,2,0)</f>
        <v>0</v>
      </c>
      <c r="H264" s="223" t="e">
        <f t="shared" si="10"/>
        <v>#DIV/0!</v>
      </c>
      <c r="I264" s="220" t="e">
        <f>IF(H264="",0,RANK($H264,H264:H265,0))</f>
        <v>#DIV/0!</v>
      </c>
      <c r="L264" s="100"/>
      <c r="M264" s="84" t="s">
        <v>2582</v>
      </c>
    </row>
    <row r="265" spans="1:13" ht="18" thickBot="1" x14ac:dyDescent="0.35">
      <c r="A265" s="212">
        <v>53</v>
      </c>
      <c r="B265" s="212" t="s">
        <v>1121</v>
      </c>
      <c r="C265" s="213" t="s">
        <v>381</v>
      </c>
      <c r="D265" s="213">
        <v>53805</v>
      </c>
      <c r="E265" s="213" t="s">
        <v>1131</v>
      </c>
      <c r="F265" s="221">
        <f>IFERROR(VLOOKUP(D265,'Vta RdV'!$A$3:$B$2000,2,0),0)</f>
        <v>915.68000000000006</v>
      </c>
      <c r="G265" s="221">
        <f>VLOOKUP(D265,Objetivos!$G$5:$H$3000,2,0)</f>
        <v>640.93328761904775</v>
      </c>
      <c r="H265" s="224">
        <f t="shared" si="10"/>
        <v>1.4286666298790427</v>
      </c>
      <c r="I265" s="221" t="e">
        <f>IF(H265="",0,RANK($H265,H264:H265,0))</f>
        <v>#DIV/0!</v>
      </c>
      <c r="L265" s="100"/>
      <c r="M265" s="84" t="s">
        <v>2582</v>
      </c>
    </row>
    <row r="266" spans="1:13" ht="17.25" x14ac:dyDescent="0.3">
      <c r="A266" s="206">
        <v>53</v>
      </c>
      <c r="B266" s="206" t="s">
        <v>1121</v>
      </c>
      <c r="C266" s="207" t="s">
        <v>381</v>
      </c>
      <c r="D266" s="207">
        <v>53984</v>
      </c>
      <c r="E266" s="207" t="s">
        <v>2537</v>
      </c>
      <c r="F266" s="66">
        <f>IFERROR(VLOOKUP(D266,'Vta RdV'!$A$3:$B$2000,2,0),0)</f>
        <v>356.62</v>
      </c>
      <c r="G266" s="66">
        <f>VLOOKUP(D266,Objetivos!$G$5:$H$3000,2,0)</f>
        <v>632.59041523809537</v>
      </c>
      <c r="H266" s="67">
        <f t="shared" ref="H266:H267" si="11">+F266/G266</f>
        <v>0.56374550010495306</v>
      </c>
      <c r="I266" s="66">
        <f>IF(H266="",0,RANK($H266,H266:H267,0))</f>
        <v>2</v>
      </c>
      <c r="L266" s="100"/>
      <c r="M266" s="84" t="s">
        <v>2582</v>
      </c>
    </row>
    <row r="267" spans="1:13" ht="18" thickBot="1" x14ac:dyDescent="0.35">
      <c r="A267" s="208">
        <v>53</v>
      </c>
      <c r="B267" s="208" t="s">
        <v>1121</v>
      </c>
      <c r="C267" s="209" t="s">
        <v>381</v>
      </c>
      <c r="D267" s="209">
        <v>54090</v>
      </c>
      <c r="E267" s="209" t="s">
        <v>2538</v>
      </c>
      <c r="F267" s="55">
        <f>IFERROR(VLOOKUP(D267,'Vta RdV'!$A$3:$B$2000,2,0),0)</f>
        <v>559.9</v>
      </c>
      <c r="G267" s="55">
        <f>VLOOKUP(D267,Objetivos!$G$5:$H$3000,2,0)</f>
        <v>634.84353523809534</v>
      </c>
      <c r="H267" s="56">
        <f t="shared" si="11"/>
        <v>0.88194959690345098</v>
      </c>
      <c r="I267" s="55">
        <f>IF(H267="",0,RANK($H267,H266:H267,0))</f>
        <v>1</v>
      </c>
      <c r="L267" s="100"/>
      <c r="M267" s="84" t="s">
        <v>2582</v>
      </c>
    </row>
    <row r="268" spans="1:13" ht="17.25" x14ac:dyDescent="0.3">
      <c r="A268" s="210">
        <v>53</v>
      </c>
      <c r="B268" s="210" t="s">
        <v>1132</v>
      </c>
      <c r="C268" s="211" t="s">
        <v>383</v>
      </c>
      <c r="D268" s="211">
        <v>9588</v>
      </c>
      <c r="E268" s="211" t="s">
        <v>1133</v>
      </c>
      <c r="F268" s="220">
        <f>IFERROR(VLOOKUP(D268,'Vta RdV'!$A$3:$B$2000,2,0),0)</f>
        <v>366</v>
      </c>
      <c r="G268" s="220">
        <f>VLOOKUP(D268,Objetivos!$G$5:$H$3000,2,0)</f>
        <v>2306.4160990476189</v>
      </c>
      <c r="H268" s="223">
        <f t="shared" si="10"/>
        <v>0.158687758098433</v>
      </c>
      <c r="I268" s="220">
        <f>IF(H268="",0,RANK($H268,H268:H269,0))</f>
        <v>2</v>
      </c>
      <c r="L268" s="100"/>
      <c r="M268" s="84" t="s">
        <v>2582</v>
      </c>
    </row>
    <row r="269" spans="1:13" ht="18" thickBot="1" x14ac:dyDescent="0.35">
      <c r="A269" s="212">
        <v>53</v>
      </c>
      <c r="B269" s="212" t="s">
        <v>1132</v>
      </c>
      <c r="C269" s="213" t="s">
        <v>383</v>
      </c>
      <c r="D269" s="213">
        <v>10685</v>
      </c>
      <c r="E269" s="213" t="s">
        <v>1134</v>
      </c>
      <c r="F269" s="221">
        <f>IFERROR(VLOOKUP(D269,'Vta RdV'!$A$3:$B$2000,2,0),0)</f>
        <v>2263.52</v>
      </c>
      <c r="G269" s="221">
        <f>VLOOKUP(D269,Objetivos!$G$5:$H$3000,2,0)</f>
        <v>1808.7613257142857</v>
      </c>
      <c r="H269" s="224">
        <f t="shared" si="10"/>
        <v>1.2514199456946751</v>
      </c>
      <c r="I269" s="221">
        <f>IF(H269="",0,RANK($H269,H268:H269,0))</f>
        <v>1</v>
      </c>
      <c r="L269" s="100"/>
      <c r="M269" s="84" t="s">
        <v>2582</v>
      </c>
    </row>
    <row r="270" spans="1:13" ht="17.25" x14ac:dyDescent="0.3">
      <c r="A270" s="206">
        <v>53</v>
      </c>
      <c r="B270" s="206" t="s">
        <v>1132</v>
      </c>
      <c r="C270" s="207" t="s">
        <v>383</v>
      </c>
      <c r="D270" s="207">
        <v>4980</v>
      </c>
      <c r="E270" s="207" t="s">
        <v>1135</v>
      </c>
      <c r="F270" s="66">
        <f>IFERROR(VLOOKUP(D270,'Vta RdV'!$A$3:$B$2000,2,0),0)</f>
        <v>2995.8399999999997</v>
      </c>
      <c r="G270" s="66">
        <f>VLOOKUP(D270,Objetivos!$G$5:$H$3000,2,0)</f>
        <v>1490.2893561904764</v>
      </c>
      <c r="H270" s="67">
        <f t="shared" si="10"/>
        <v>2.0102404862221244</v>
      </c>
      <c r="I270" s="66">
        <f>IF(H270="",0,RANK($H270,H270:H271,0))</f>
        <v>2</v>
      </c>
      <c r="L270" s="100"/>
      <c r="M270" s="84" t="s">
        <v>2582</v>
      </c>
    </row>
    <row r="271" spans="1:13" ht="18" thickBot="1" x14ac:dyDescent="0.35">
      <c r="A271" s="208">
        <v>53</v>
      </c>
      <c r="B271" s="208" t="s">
        <v>1132</v>
      </c>
      <c r="C271" s="209" t="s">
        <v>383</v>
      </c>
      <c r="D271" s="209">
        <v>53451</v>
      </c>
      <c r="E271" s="209" t="s">
        <v>1136</v>
      </c>
      <c r="F271" s="55">
        <f>IFERROR(VLOOKUP(D271,'Vta RdV'!$A$3:$B$2000,2,0),0)</f>
        <v>4130.8500000000004</v>
      </c>
      <c r="G271" s="55">
        <f>VLOOKUP(D271,Objetivos!$G$5:$H$3000,2,0)</f>
        <v>1417.364304761905</v>
      </c>
      <c r="H271" s="56">
        <f t="shared" si="10"/>
        <v>2.9144588911415532</v>
      </c>
      <c r="I271" s="55">
        <f>IF(H271="",0,RANK($H271,H270:H271,0))</f>
        <v>1</v>
      </c>
      <c r="L271" s="100"/>
      <c r="M271" s="84" t="s">
        <v>2582</v>
      </c>
    </row>
    <row r="272" spans="1:13" ht="17.25" x14ac:dyDescent="0.3">
      <c r="A272" s="210">
        <v>53</v>
      </c>
      <c r="B272" s="210" t="s">
        <v>1132</v>
      </c>
      <c r="C272" s="211" t="s">
        <v>383</v>
      </c>
      <c r="D272" s="211">
        <v>1728</v>
      </c>
      <c r="E272" s="211" t="s">
        <v>1137</v>
      </c>
      <c r="F272" s="220">
        <f>IFERROR(VLOOKUP(D272,'Vta RdV'!$A$3:$B$2000,2,0),0)</f>
        <v>949.12999999999988</v>
      </c>
      <c r="G272" s="220">
        <f>VLOOKUP(D272,Objetivos!$G$5:$H$3000,2,0)</f>
        <v>1234.1581561904763</v>
      </c>
      <c r="H272" s="223">
        <f t="shared" si="10"/>
        <v>0.7690505428653619</v>
      </c>
      <c r="I272" s="220">
        <f>IF(H272="",0,RANK($H272,H272:H273,0))</f>
        <v>1</v>
      </c>
      <c r="L272" s="100"/>
      <c r="M272" s="84" t="s">
        <v>2582</v>
      </c>
    </row>
    <row r="273" spans="1:13" ht="18" thickBot="1" x14ac:dyDescent="0.35">
      <c r="A273" s="212">
        <v>53</v>
      </c>
      <c r="B273" s="212" t="s">
        <v>1132</v>
      </c>
      <c r="C273" s="213" t="s">
        <v>383</v>
      </c>
      <c r="D273" s="213">
        <v>53299</v>
      </c>
      <c r="E273" s="213" t="s">
        <v>1138</v>
      </c>
      <c r="F273" s="221">
        <f>IFERROR(VLOOKUP(D273,'Vta RdV'!$A$3:$B$2000,2,0),0)</f>
        <v>102.42</v>
      </c>
      <c r="G273" s="221">
        <f>VLOOKUP(D273,Objetivos!$G$5:$H$3000,2,0)</f>
        <v>1186.4168304761904</v>
      </c>
      <c r="H273" s="224">
        <f t="shared" si="10"/>
        <v>8.6327163749768981E-2</v>
      </c>
      <c r="I273" s="221">
        <f>IF(H273="",0,RANK($H273,H272:H273,0))</f>
        <v>2</v>
      </c>
      <c r="L273" s="100"/>
      <c r="M273" s="84" t="s">
        <v>2582</v>
      </c>
    </row>
    <row r="274" spans="1:13" ht="17.25" x14ac:dyDescent="0.3">
      <c r="A274" s="206">
        <v>53</v>
      </c>
      <c r="B274" s="206" t="s">
        <v>1132</v>
      </c>
      <c r="C274" s="207" t="s">
        <v>383</v>
      </c>
      <c r="D274" s="207">
        <v>53359</v>
      </c>
      <c r="E274" s="207" t="s">
        <v>1139</v>
      </c>
      <c r="F274" s="66">
        <f>IFERROR(VLOOKUP(D274,'Vta RdV'!$A$3:$B$2000,2,0),0)</f>
        <v>42.29</v>
      </c>
      <c r="G274" s="66">
        <f>VLOOKUP(D274,Objetivos!$G$5:$H$3000,2,0)</f>
        <v>1134.6980266666667</v>
      </c>
      <c r="H274" s="67">
        <f t="shared" si="10"/>
        <v>3.7269827748121459E-2</v>
      </c>
      <c r="I274" s="66">
        <f>IF(H274="",0,RANK($H274,H274:H275,0))</f>
        <v>2</v>
      </c>
      <c r="L274" s="100"/>
      <c r="M274" s="84" t="s">
        <v>2582</v>
      </c>
    </row>
    <row r="275" spans="1:13" ht="18" thickBot="1" x14ac:dyDescent="0.35">
      <c r="A275" s="208">
        <v>53</v>
      </c>
      <c r="B275" s="208" t="s">
        <v>1132</v>
      </c>
      <c r="C275" s="209" t="s">
        <v>383</v>
      </c>
      <c r="D275" s="209">
        <v>53722</v>
      </c>
      <c r="E275" s="209" t="s">
        <v>1140</v>
      </c>
      <c r="F275" s="55">
        <f>IFERROR(VLOOKUP(D275,'Vta RdV'!$A$3:$B$2000,2,0),0)</f>
        <v>304.19</v>
      </c>
      <c r="G275" s="55">
        <f>VLOOKUP(D275,Objetivos!$G$5:$H$3000,2,0)</f>
        <v>991.21827809523825</v>
      </c>
      <c r="H275" s="56">
        <f t="shared" si="10"/>
        <v>0.3068849785382719</v>
      </c>
      <c r="I275" s="55">
        <f>IF(H275="",0,RANK($H275,H274:H275,0))</f>
        <v>1</v>
      </c>
      <c r="L275" s="100"/>
      <c r="M275" s="84" t="s">
        <v>2582</v>
      </c>
    </row>
    <row r="276" spans="1:13" ht="17.25" x14ac:dyDescent="0.3">
      <c r="A276" s="216">
        <v>53</v>
      </c>
      <c r="B276" s="216" t="s">
        <v>1132</v>
      </c>
      <c r="C276" s="217" t="s">
        <v>383</v>
      </c>
      <c r="D276" s="217">
        <v>53101</v>
      </c>
      <c r="E276" s="217" t="s">
        <v>1141</v>
      </c>
      <c r="F276" s="220">
        <f>IFERROR(VLOOKUP(D276,'Vta RdV'!$A$3:$B$2000,2,0),0)</f>
        <v>180.48</v>
      </c>
      <c r="G276" s="220">
        <f>VLOOKUP(D276,Objetivos!$G$5:$H$3000,2,0)</f>
        <v>1065.8054704761905</v>
      </c>
      <c r="H276" s="223">
        <f t="shared" si="10"/>
        <v>0.16933671762762059</v>
      </c>
      <c r="I276" s="220">
        <f>IF(H276="",0,RANK($H276,H276:H277,0))</f>
        <v>2</v>
      </c>
      <c r="L276" s="100"/>
      <c r="M276" s="84" t="s">
        <v>2582</v>
      </c>
    </row>
    <row r="277" spans="1:13" ht="18" thickBot="1" x14ac:dyDescent="0.35">
      <c r="A277" s="210">
        <v>53</v>
      </c>
      <c r="B277" s="210" t="s">
        <v>1132</v>
      </c>
      <c r="C277" s="211" t="s">
        <v>383</v>
      </c>
      <c r="D277" s="211">
        <v>53622</v>
      </c>
      <c r="E277" s="211" t="s">
        <v>1142</v>
      </c>
      <c r="F277" s="221">
        <f>IFERROR(VLOOKUP(D277,'Vta RdV'!$A$3:$B$2000,2,0),0)</f>
        <v>2231.48</v>
      </c>
      <c r="G277" s="221">
        <f>VLOOKUP(D277,Objetivos!$G$5:$H$3000,2,0)</f>
        <v>917.89212952380956</v>
      </c>
      <c r="H277" s="224">
        <f t="shared" si="10"/>
        <v>2.4310917680029163</v>
      </c>
      <c r="I277" s="221">
        <f>IF(H277="",0,RANK($H277,H276:H277,0))</f>
        <v>1</v>
      </c>
      <c r="L277" s="100"/>
      <c r="M277" s="84" t="s">
        <v>2582</v>
      </c>
    </row>
    <row r="278" spans="1:13" ht="17.25" x14ac:dyDescent="0.3">
      <c r="A278" s="206">
        <v>53</v>
      </c>
      <c r="B278" s="206" t="s">
        <v>1132</v>
      </c>
      <c r="C278" s="207" t="s">
        <v>383</v>
      </c>
      <c r="D278" s="207">
        <v>53853</v>
      </c>
      <c r="E278" s="207" t="s">
        <v>1143</v>
      </c>
      <c r="F278" s="66">
        <f>IFERROR(VLOOKUP(D278,'Vta RdV'!$A$3:$B$2000,2,0),0)</f>
        <v>1096.28</v>
      </c>
      <c r="G278" s="66">
        <f>VLOOKUP(D278,Objetivos!$G$5:$H$3000,2,0)</f>
        <v>950.054361904762</v>
      </c>
      <c r="H278" s="67">
        <f t="shared" si="10"/>
        <v>1.1539129169430584</v>
      </c>
      <c r="I278" s="66">
        <f>IF(H278="",0,RANK($H278,H278:H279,0))</f>
        <v>2</v>
      </c>
      <c r="L278" s="100"/>
      <c r="M278" s="84" t="s">
        <v>2582</v>
      </c>
    </row>
    <row r="279" spans="1:13" ht="18" thickBot="1" x14ac:dyDescent="0.35">
      <c r="A279" s="208">
        <v>53</v>
      </c>
      <c r="B279" s="208" t="s">
        <v>1132</v>
      </c>
      <c r="C279" s="209" t="s">
        <v>383</v>
      </c>
      <c r="D279" s="209">
        <v>53932</v>
      </c>
      <c r="E279" s="209" t="s">
        <v>1144</v>
      </c>
      <c r="F279" s="55">
        <f>IFERROR(VLOOKUP(D279,'Vta RdV'!$A$3:$B$2000,2,0),0)</f>
        <v>2175.13</v>
      </c>
      <c r="G279" s="55">
        <f>VLOOKUP(D279,Objetivos!$G$5:$H$3000,2,0)</f>
        <v>909.00049523809525</v>
      </c>
      <c r="H279" s="56">
        <f t="shared" si="10"/>
        <v>2.3928809845480519</v>
      </c>
      <c r="I279" s="55">
        <f>IF(H279="",0,RANK($H279,H278:H279,0))</f>
        <v>1</v>
      </c>
      <c r="L279" s="100"/>
      <c r="M279" s="84" t="s">
        <v>2582</v>
      </c>
    </row>
    <row r="280" spans="1:13" ht="17.25" x14ac:dyDescent="0.3">
      <c r="A280" s="210">
        <v>53</v>
      </c>
      <c r="B280" s="210" t="s">
        <v>1132</v>
      </c>
      <c r="C280" s="211" t="s">
        <v>383</v>
      </c>
      <c r="D280" s="211">
        <v>52833</v>
      </c>
      <c r="E280" s="211" t="s">
        <v>1145</v>
      </c>
      <c r="F280" s="220">
        <f>IFERROR(VLOOKUP(D280,'Vta RdV'!$A$3:$B$2000,2,0),0)</f>
        <v>689.45999999999992</v>
      </c>
      <c r="G280" s="220">
        <f>VLOOKUP(D280,Objetivos!$G$5:$H$3000,2,0)</f>
        <v>860.42317714285718</v>
      </c>
      <c r="H280" s="223">
        <f t="shared" si="10"/>
        <v>0.80130337991293787</v>
      </c>
      <c r="I280" s="220">
        <f>IF(H280="",0,RANK($H280,H280:H281,0))</f>
        <v>1</v>
      </c>
      <c r="L280" s="100"/>
      <c r="M280" s="84" t="s">
        <v>2582</v>
      </c>
    </row>
    <row r="281" spans="1:13" ht="18" thickBot="1" x14ac:dyDescent="0.35">
      <c r="A281" s="212">
        <v>53</v>
      </c>
      <c r="B281" s="212" t="s">
        <v>1132</v>
      </c>
      <c r="C281" s="213" t="s">
        <v>383</v>
      </c>
      <c r="D281" s="213">
        <v>54016</v>
      </c>
      <c r="E281" s="213" t="s">
        <v>1146</v>
      </c>
      <c r="F281" s="221">
        <f>IFERROR(VLOOKUP(D281,'Vta RdV'!$A$3:$B$2000,2,0),0)</f>
        <v>437.15</v>
      </c>
      <c r="G281" s="221">
        <f>VLOOKUP(D281,Objetivos!$G$5:$H$3000,2,0)</f>
        <v>684.641142857143</v>
      </c>
      <c r="H281" s="224">
        <f t="shared" si="10"/>
        <v>0.63850968432263144</v>
      </c>
      <c r="I281" s="221">
        <f>IF(H281="",0,RANK($H281,H280:H281,0))</f>
        <v>2</v>
      </c>
      <c r="L281" s="100"/>
      <c r="M281" s="84" t="s">
        <v>2582</v>
      </c>
    </row>
    <row r="282" spans="1:13" ht="17.25" x14ac:dyDescent="0.3">
      <c r="A282" s="206">
        <v>53</v>
      </c>
      <c r="B282" s="206" t="s">
        <v>1147</v>
      </c>
      <c r="C282" s="207" t="s">
        <v>385</v>
      </c>
      <c r="D282" s="207">
        <v>1725</v>
      </c>
      <c r="E282" s="207" t="s">
        <v>1148</v>
      </c>
      <c r="F282" s="66">
        <f>IFERROR(VLOOKUP(D282,'Vta RdV'!$A$3:$B$2000,2,0),0)</f>
        <v>1364.5</v>
      </c>
      <c r="G282" s="66">
        <f>VLOOKUP(D282,Objetivos!$G$5:$H$3000,2,0)</f>
        <v>2857.9392152380951</v>
      </c>
      <c r="H282" s="67">
        <f t="shared" si="10"/>
        <v>0.47744192484035158</v>
      </c>
      <c r="I282" s="66">
        <f>IF(H282="",0,RANK($H282,H282:H283,0))</f>
        <v>2</v>
      </c>
      <c r="L282" s="100"/>
      <c r="M282" s="84" t="s">
        <v>2582</v>
      </c>
    </row>
    <row r="283" spans="1:13" ht="18" thickBot="1" x14ac:dyDescent="0.35">
      <c r="A283" s="208">
        <v>53</v>
      </c>
      <c r="B283" s="208" t="s">
        <v>1147</v>
      </c>
      <c r="C283" s="209" t="s">
        <v>385</v>
      </c>
      <c r="D283" s="209">
        <v>1727</v>
      </c>
      <c r="E283" s="209" t="s">
        <v>1149</v>
      </c>
      <c r="F283" s="55">
        <f>IFERROR(VLOOKUP(D283,'Vta RdV'!$A$3:$B$2000,2,0),0)</f>
        <v>1808.52</v>
      </c>
      <c r="G283" s="55">
        <f>VLOOKUP(D283,Objetivos!$G$5:$H$3000,2,0)</f>
        <v>2640.7219961904761</v>
      </c>
      <c r="H283" s="56">
        <f t="shared" si="10"/>
        <v>0.68485815720434917</v>
      </c>
      <c r="I283" s="55">
        <f>IF(H283="",0,RANK($H283,H282:H283,0))</f>
        <v>1</v>
      </c>
      <c r="L283" s="100"/>
      <c r="M283" s="84" t="s">
        <v>2582</v>
      </c>
    </row>
    <row r="284" spans="1:13" ht="17.25" x14ac:dyDescent="0.3">
      <c r="A284" s="210">
        <v>53</v>
      </c>
      <c r="B284" s="210" t="s">
        <v>1147</v>
      </c>
      <c r="C284" s="211" t="s">
        <v>385</v>
      </c>
      <c r="D284" s="211">
        <v>1454</v>
      </c>
      <c r="E284" s="211" t="s">
        <v>1150</v>
      </c>
      <c r="F284" s="220">
        <f>IFERROR(VLOOKUP(D284,'Vta RdV'!$A$3:$B$2000,2,0),0)</f>
        <v>1491.79</v>
      </c>
      <c r="G284" s="220">
        <f>VLOOKUP(D284,Objetivos!$G$5:$H$3000,2,0)</f>
        <v>1570.0815466666668</v>
      </c>
      <c r="H284" s="223">
        <f t="shared" si="10"/>
        <v>0.95013536282056033</v>
      </c>
      <c r="I284" s="220">
        <f>IF(H284="",0,RANK($H284,H284:H285,0))</f>
        <v>1</v>
      </c>
      <c r="L284" s="100"/>
      <c r="M284" s="84" t="s">
        <v>2582</v>
      </c>
    </row>
    <row r="285" spans="1:13" ht="18" thickBot="1" x14ac:dyDescent="0.35">
      <c r="A285" s="212">
        <v>53</v>
      </c>
      <c r="B285" s="212" t="s">
        <v>1147</v>
      </c>
      <c r="C285" s="213" t="s">
        <v>385</v>
      </c>
      <c r="D285" s="213">
        <v>52666</v>
      </c>
      <c r="E285" s="213" t="s">
        <v>1151</v>
      </c>
      <c r="F285" s="221">
        <f>IFERROR(VLOOKUP(D285,'Vta RdV'!$A$3:$B$2000,2,0),0)</f>
        <v>486.58</v>
      </c>
      <c r="G285" s="221">
        <f>VLOOKUP(D285,Objetivos!$G$5:$H$3000,2,0)</f>
        <v>1170.7176685714287</v>
      </c>
      <c r="H285" s="224">
        <f t="shared" si="10"/>
        <v>0.41562540060897046</v>
      </c>
      <c r="I285" s="221">
        <f>IF(H285="",0,RANK($H285,H284:H285,0))</f>
        <v>2</v>
      </c>
      <c r="L285" s="100"/>
      <c r="M285" s="84" t="s">
        <v>2582</v>
      </c>
    </row>
    <row r="286" spans="1:13" ht="17.25" x14ac:dyDescent="0.3">
      <c r="A286" s="206">
        <v>53</v>
      </c>
      <c r="B286" s="206" t="s">
        <v>1147</v>
      </c>
      <c r="C286" s="207" t="s">
        <v>385</v>
      </c>
      <c r="D286" s="207">
        <v>53298</v>
      </c>
      <c r="E286" s="207" t="s">
        <v>1152</v>
      </c>
      <c r="F286" s="66">
        <f>IFERROR(VLOOKUP(D286,'Vta RdV'!$A$3:$B$2000,2,0),0)</f>
        <v>39.450000000000003</v>
      </c>
      <c r="G286" s="66">
        <f>VLOOKUP(D286,Objetivos!$G$5:$H$3000,2,0)</f>
        <v>1133.5317485714286</v>
      </c>
      <c r="H286" s="67">
        <f t="shared" si="10"/>
        <v>3.4802730536412578E-2</v>
      </c>
      <c r="I286" s="66">
        <f>IF(H286="",0,RANK($H286,H286:H287,0))</f>
        <v>2</v>
      </c>
      <c r="L286" s="100"/>
      <c r="M286" s="84" t="s">
        <v>2582</v>
      </c>
    </row>
    <row r="287" spans="1:13" ht="18" thickBot="1" x14ac:dyDescent="0.35">
      <c r="A287" s="208">
        <v>53</v>
      </c>
      <c r="B287" s="208" t="s">
        <v>1147</v>
      </c>
      <c r="C287" s="209" t="s">
        <v>385</v>
      </c>
      <c r="D287" s="209">
        <v>52149</v>
      </c>
      <c r="E287" s="209" t="s">
        <v>1153</v>
      </c>
      <c r="F287" s="55">
        <f>IFERROR(VLOOKUP(D287,'Vta RdV'!$A$3:$B$2000,2,0),0)</f>
        <v>271.41999999999996</v>
      </c>
      <c r="G287" s="55">
        <f>VLOOKUP(D287,Objetivos!$G$5:$H$3000,2,0)</f>
        <v>1003.3419276190476</v>
      </c>
      <c r="H287" s="56">
        <f t="shared" si="10"/>
        <v>0.27051595525773109</v>
      </c>
      <c r="I287" s="55">
        <f>IF(H287="",0,RANK($H287,H286:H287,0))</f>
        <v>1</v>
      </c>
      <c r="L287" s="100"/>
      <c r="M287" s="84" t="s">
        <v>2582</v>
      </c>
    </row>
    <row r="288" spans="1:13" ht="17.25" x14ac:dyDescent="0.3">
      <c r="A288" s="239">
        <v>53</v>
      </c>
      <c r="B288" s="239" t="s">
        <v>1147</v>
      </c>
      <c r="C288" s="240" t="s">
        <v>385</v>
      </c>
      <c r="D288" s="240">
        <v>54031</v>
      </c>
      <c r="E288" s="240" t="s">
        <v>1154</v>
      </c>
      <c r="F288" s="241">
        <f>IFERROR(VLOOKUP(D288,'Vta RdV'!$A$3:$B$2000,2,0),0)</f>
        <v>900.93999999999994</v>
      </c>
      <c r="G288" s="241">
        <f>VLOOKUP(D288,Objetivos!$G$5:$H$3000,2,0)</f>
        <v>1063.9979352380954</v>
      </c>
      <c r="H288" s="242">
        <f t="shared" si="10"/>
        <v>0.8467497634742992</v>
      </c>
      <c r="I288" s="220">
        <f>IF(H288="",0,RANK($H288,H288:H289,0))</f>
        <v>1</v>
      </c>
      <c r="L288" s="100"/>
      <c r="M288" s="84" t="s">
        <v>2582</v>
      </c>
    </row>
    <row r="289" spans="1:13" ht="18" thickBot="1" x14ac:dyDescent="0.35">
      <c r="A289" s="243">
        <v>53</v>
      </c>
      <c r="B289" s="243" t="s">
        <v>1147</v>
      </c>
      <c r="C289" s="244" t="s">
        <v>385</v>
      </c>
      <c r="D289" s="244">
        <v>54033</v>
      </c>
      <c r="E289" s="244" t="s">
        <v>1155</v>
      </c>
      <c r="F289" s="59">
        <f>IFERROR(VLOOKUP(D289,'Vta RdV'!$A$3:$B$2000,2,0),0)</f>
        <v>0</v>
      </c>
      <c r="G289" s="59">
        <f>VLOOKUP(D289,Objetivos!$G$5:$H$3000,2,0)</f>
        <v>966.91372190476204</v>
      </c>
      <c r="H289" s="60">
        <f t="shared" si="10"/>
        <v>0</v>
      </c>
      <c r="I289" s="221">
        <f>IF(H289="",0,RANK($H289,H288:H289,0))</f>
        <v>2</v>
      </c>
      <c r="L289" s="100"/>
      <c r="M289" s="84" t="s">
        <v>2582</v>
      </c>
    </row>
    <row r="290" spans="1:13" ht="17.25" x14ac:dyDescent="0.3">
      <c r="A290" s="206">
        <v>53</v>
      </c>
      <c r="B290" s="206" t="s">
        <v>1147</v>
      </c>
      <c r="C290" s="207" t="s">
        <v>385</v>
      </c>
      <c r="D290" s="207">
        <v>53518</v>
      </c>
      <c r="E290" s="207" t="s">
        <v>1156</v>
      </c>
      <c r="F290" s="53">
        <f>IFERROR(VLOOKUP(D290,'Vta RdV'!$A$3:$B$2000,2,0),0)</f>
        <v>357.28</v>
      </c>
      <c r="G290" s="53">
        <f>VLOOKUP(D290,Objetivos!$G$5:$H$3000,2,0)</f>
        <v>812.57695238095243</v>
      </c>
      <c r="H290" s="61">
        <f t="shared" si="10"/>
        <v>0.43968758768400301</v>
      </c>
      <c r="I290" s="53">
        <f>IF(H290="",0,RANK($H290,H290:H292,0))</f>
        <v>2</v>
      </c>
      <c r="L290" s="100"/>
      <c r="M290" s="84" t="s">
        <v>2582</v>
      </c>
    </row>
    <row r="291" spans="1:13" ht="17.25" x14ac:dyDescent="0.3">
      <c r="A291" s="206">
        <v>53</v>
      </c>
      <c r="B291" s="206" t="s">
        <v>1147</v>
      </c>
      <c r="C291" s="207" t="s">
        <v>385</v>
      </c>
      <c r="D291" s="207">
        <v>53888</v>
      </c>
      <c r="E291" s="207" t="s">
        <v>1157</v>
      </c>
      <c r="F291" s="66">
        <f>IFERROR(VLOOKUP(D291,'Vta RdV'!$A$3:$B$2000,2,0),0)</f>
        <v>239.72</v>
      </c>
      <c r="G291" s="66">
        <f>VLOOKUP(D291,Objetivos!$G$5:$H$3000,2,0)</f>
        <v>594.8091961904762</v>
      </c>
      <c r="H291" s="67">
        <f t="shared" si="10"/>
        <v>0.40301999621948392</v>
      </c>
      <c r="I291" s="66">
        <f>IF(H291="",0,RANK($H291,H290:H292,0))</f>
        <v>3</v>
      </c>
      <c r="L291" s="100"/>
      <c r="M291" s="84" t="s">
        <v>2582</v>
      </c>
    </row>
    <row r="292" spans="1:13" ht="18" thickBot="1" x14ac:dyDescent="0.35">
      <c r="A292" s="208">
        <v>53</v>
      </c>
      <c r="B292" s="208" t="s">
        <v>1147</v>
      </c>
      <c r="C292" s="209" t="s">
        <v>385</v>
      </c>
      <c r="D292" s="209">
        <v>3261</v>
      </c>
      <c r="E292" s="209" t="s">
        <v>1158</v>
      </c>
      <c r="F292" s="55">
        <f>IFERROR(VLOOKUP(D292,'Vta RdV'!$A$3:$B$2000,2,0),0)</f>
        <v>1186.3300000000002</v>
      </c>
      <c r="G292" s="55">
        <f>VLOOKUP(D292,Objetivos!$G$5:$H$3000,2,0)</f>
        <v>1817.8218209523811</v>
      </c>
      <c r="H292" s="56">
        <f t="shared" si="10"/>
        <v>0.65261071592729925</v>
      </c>
      <c r="I292" s="55">
        <f>IF(H292="",0,RANK($H292,H290:H292,0))</f>
        <v>1</v>
      </c>
      <c r="L292" s="100"/>
      <c r="M292" s="84" t="s">
        <v>2582</v>
      </c>
    </row>
    <row r="293" spans="1:13" ht="17.25" x14ac:dyDescent="0.3">
      <c r="A293" s="210">
        <v>53</v>
      </c>
      <c r="B293" s="210" t="s">
        <v>1159</v>
      </c>
      <c r="C293" s="211" t="s">
        <v>765</v>
      </c>
      <c r="D293" s="211">
        <v>5483</v>
      </c>
      <c r="E293" s="211" t="s">
        <v>1160</v>
      </c>
      <c r="F293" s="220">
        <f>IFERROR(VLOOKUP(D293,'Vta RdV'!$A$3:$B$2000,2,0),0)</f>
        <v>1191.6400000000001</v>
      </c>
      <c r="G293" s="220">
        <f>VLOOKUP(D293,Objetivos!$G$5:$H$3000,2,0)</f>
        <v>2403.7018438095238</v>
      </c>
      <c r="H293" s="223">
        <f t="shared" si="10"/>
        <v>0.49575200146762838</v>
      </c>
      <c r="I293" s="220">
        <f>IF(H293="",0,RANK($H293,H293:H294,0))</f>
        <v>2</v>
      </c>
      <c r="L293" s="100"/>
      <c r="M293" s="84" t="s">
        <v>2582</v>
      </c>
    </row>
    <row r="294" spans="1:13" ht="18" thickBot="1" x14ac:dyDescent="0.35">
      <c r="A294" s="212">
        <v>53</v>
      </c>
      <c r="B294" s="212" t="s">
        <v>1159</v>
      </c>
      <c r="C294" s="213" t="s">
        <v>765</v>
      </c>
      <c r="D294" s="213">
        <v>58389</v>
      </c>
      <c r="E294" s="213" t="s">
        <v>1161</v>
      </c>
      <c r="F294" s="221">
        <f>IFERROR(VLOOKUP(D294,'Vta RdV'!$A$3:$B$2000,2,0),0)</f>
        <v>1422.47</v>
      </c>
      <c r="G294" s="221">
        <f>VLOOKUP(D294,Objetivos!$G$5:$H$3000,2,0)</f>
        <v>1488.5621333333336</v>
      </c>
      <c r="H294" s="224">
        <f t="shared" si="10"/>
        <v>0.95560001705448894</v>
      </c>
      <c r="I294" s="221">
        <f>IF(H294="",0,RANK($H294,H293:H294,0))</f>
        <v>1</v>
      </c>
      <c r="L294" s="100"/>
      <c r="M294" s="84" t="s">
        <v>2582</v>
      </c>
    </row>
    <row r="295" spans="1:13" ht="17.25" x14ac:dyDescent="0.3">
      <c r="A295" s="206">
        <v>53</v>
      </c>
      <c r="B295" s="206" t="s">
        <v>1159</v>
      </c>
      <c r="C295" s="207" t="s">
        <v>765</v>
      </c>
      <c r="D295" s="207">
        <v>50247</v>
      </c>
      <c r="E295" s="207" t="s">
        <v>1162</v>
      </c>
      <c r="F295" s="66">
        <f>IFERROR(VLOOKUP(D295,'Vta RdV'!$A$3:$B$2000,2,0),0)</f>
        <v>611.16</v>
      </c>
      <c r="G295" s="66">
        <f>VLOOKUP(D295,Objetivos!$G$5:$H$3000,2,0)</f>
        <v>1359.7021714285715</v>
      </c>
      <c r="H295" s="67">
        <f t="shared" si="10"/>
        <v>0.44948078545604181</v>
      </c>
      <c r="I295" s="66">
        <f>IF(H295="",0,RANK($H295,H295:H296,0))</f>
        <v>2</v>
      </c>
      <c r="L295" s="100"/>
      <c r="M295" s="84" t="s">
        <v>2582</v>
      </c>
    </row>
    <row r="296" spans="1:13" ht="18" thickBot="1" x14ac:dyDescent="0.35">
      <c r="A296" s="208">
        <v>53</v>
      </c>
      <c r="B296" s="208" t="s">
        <v>1159</v>
      </c>
      <c r="C296" s="209" t="s">
        <v>765</v>
      </c>
      <c r="D296" s="209">
        <v>42422</v>
      </c>
      <c r="E296" s="209" t="s">
        <v>1163</v>
      </c>
      <c r="F296" s="55">
        <f>IFERROR(VLOOKUP(D296,'Vta RdV'!$A$3:$B$2000,2,0),0)</f>
        <v>600.4</v>
      </c>
      <c r="G296" s="55">
        <f>VLOOKUP(D296,Objetivos!$G$5:$H$3000,2,0)</f>
        <v>1174.6314285714286</v>
      </c>
      <c r="H296" s="56">
        <f t="shared" si="10"/>
        <v>0.5111390563848599</v>
      </c>
      <c r="I296" s="55">
        <f>IF(H296="",0,RANK($H296,H295:H296,0))</f>
        <v>1</v>
      </c>
      <c r="L296" s="100"/>
      <c r="M296" s="84" t="s">
        <v>2582</v>
      </c>
    </row>
    <row r="297" spans="1:13" ht="17.25" x14ac:dyDescent="0.3">
      <c r="A297" s="239">
        <v>53</v>
      </c>
      <c r="B297" s="239" t="s">
        <v>1159</v>
      </c>
      <c r="C297" s="240" t="s">
        <v>765</v>
      </c>
      <c r="D297" s="240">
        <v>53138</v>
      </c>
      <c r="E297" s="240" t="s">
        <v>1164</v>
      </c>
      <c r="F297" s="241">
        <f>IFERROR(VLOOKUP(D297,'Vta RdV'!$A$3:$B$2000,2,0),0)</f>
        <v>720.48</v>
      </c>
      <c r="G297" s="241">
        <f>VLOOKUP(D297,Objetivos!$G$5:$H$3000,2,0)</f>
        <v>800.03020190476195</v>
      </c>
      <c r="H297" s="242">
        <f t="shared" si="10"/>
        <v>0.90056600148923893</v>
      </c>
      <c r="I297" s="241">
        <f>IF(H297="",0,RANK($H297,H297:H298,0))</f>
        <v>1</v>
      </c>
      <c r="L297" s="100"/>
      <c r="M297" s="84" t="s">
        <v>2582</v>
      </c>
    </row>
    <row r="298" spans="1:13" ht="18" thickBot="1" x14ac:dyDescent="0.35">
      <c r="A298" s="243">
        <v>53</v>
      </c>
      <c r="B298" s="243" t="s">
        <v>1159</v>
      </c>
      <c r="C298" s="244" t="s">
        <v>765</v>
      </c>
      <c r="D298" s="244">
        <v>53783</v>
      </c>
      <c r="E298" s="244" t="s">
        <v>1165</v>
      </c>
      <c r="F298" s="59">
        <f>IFERROR(VLOOKUP(D298,'Vta RdV'!$A$3:$B$2000,2,0),0)</f>
        <v>539.47</v>
      </c>
      <c r="G298" s="59">
        <f>VLOOKUP(D298,Objetivos!$G$5:$H$3000,2,0)</f>
        <v>729.40201904761909</v>
      </c>
      <c r="H298" s="60">
        <f t="shared" si="10"/>
        <v>0.73960584960319486</v>
      </c>
      <c r="I298" s="59">
        <f>IF(H298="",0,RANK($H298,H297:H298,0))</f>
        <v>2</v>
      </c>
      <c r="L298" s="100"/>
      <c r="M298" s="84" t="s">
        <v>2582</v>
      </c>
    </row>
    <row r="299" spans="1:13" ht="17.25" x14ac:dyDescent="0.3">
      <c r="A299" s="206">
        <v>53</v>
      </c>
      <c r="B299" s="206" t="s">
        <v>1159</v>
      </c>
      <c r="C299" s="207" t="s">
        <v>765</v>
      </c>
      <c r="D299" s="207">
        <v>53843</v>
      </c>
      <c r="E299" s="207" t="s">
        <v>1166</v>
      </c>
      <c r="F299" s="53">
        <f>IFERROR(VLOOKUP(D299,'Vta RdV'!$A$3:$B$2000,2,0),0)</f>
        <v>624.70000000000005</v>
      </c>
      <c r="G299" s="53">
        <f>VLOOKUP(D299,Objetivos!$G$5:$H$3000,2,0)</f>
        <v>704.32467047619048</v>
      </c>
      <c r="H299" s="61">
        <f t="shared" si="10"/>
        <v>0.88694891175350055</v>
      </c>
      <c r="I299" s="53">
        <f>IF(H299="",0,RANK($H299,H299:H301,0))</f>
        <v>2</v>
      </c>
      <c r="L299" s="100"/>
      <c r="M299" s="84" t="s">
        <v>2582</v>
      </c>
    </row>
    <row r="300" spans="1:13" ht="17.25" x14ac:dyDescent="0.3">
      <c r="A300" s="206">
        <v>53</v>
      </c>
      <c r="B300" s="206" t="s">
        <v>1159</v>
      </c>
      <c r="C300" s="207" t="s">
        <v>765</v>
      </c>
      <c r="D300" s="207">
        <v>53939</v>
      </c>
      <c r="E300" s="207" t="s">
        <v>1167</v>
      </c>
      <c r="F300" s="66">
        <f>IFERROR(VLOOKUP(D300,'Vta RdV'!$A$3:$B$2000,2,0),0)</f>
        <v>447.4</v>
      </c>
      <c r="G300" s="66">
        <f>VLOOKUP(D300,Objetivos!$G$5:$H$3000,2,0)</f>
        <v>689.13421714285721</v>
      </c>
      <c r="H300" s="67">
        <f t="shared" si="10"/>
        <v>0.64922041145325127</v>
      </c>
      <c r="I300" s="66">
        <f>IF(H300="",0,RANK($H300,H299:H301,0))</f>
        <v>3</v>
      </c>
      <c r="L300" s="100"/>
      <c r="M300" s="84" t="s">
        <v>2582</v>
      </c>
    </row>
    <row r="301" spans="1:13" ht="18" thickBot="1" x14ac:dyDescent="0.35">
      <c r="A301" s="208">
        <v>53</v>
      </c>
      <c r="B301" s="208" t="s">
        <v>1159</v>
      </c>
      <c r="C301" s="209" t="s">
        <v>765</v>
      </c>
      <c r="D301" s="209">
        <v>53983</v>
      </c>
      <c r="E301" s="209" t="s">
        <v>1168</v>
      </c>
      <c r="F301" s="55">
        <f>IFERROR(VLOOKUP(D301,'Vta RdV'!$A$3:$B$2000,2,0),0)</f>
        <v>707.02</v>
      </c>
      <c r="G301" s="55">
        <f>VLOOKUP(D301,Objetivos!$G$5:$H$3000,2,0)</f>
        <v>624.62395428571426</v>
      </c>
      <c r="H301" s="56">
        <f t="shared" si="10"/>
        <v>1.1319130416772269</v>
      </c>
      <c r="I301" s="55">
        <f>IF(H301="",0,RANK($H301,H299:H301,0))</f>
        <v>1</v>
      </c>
      <c r="L301" s="100"/>
      <c r="M301" s="84" t="s">
        <v>2582</v>
      </c>
    </row>
    <row r="302" spans="1:13" ht="17.25" x14ac:dyDescent="0.3">
      <c r="A302" s="210">
        <v>53</v>
      </c>
      <c r="B302" s="210" t="s">
        <v>1169</v>
      </c>
      <c r="C302" s="211" t="s">
        <v>384</v>
      </c>
      <c r="D302" s="211">
        <v>6929</v>
      </c>
      <c r="E302" s="211" t="s">
        <v>1170</v>
      </c>
      <c r="F302" s="220">
        <f>IFERROR(VLOOKUP(D302,'Vta RdV'!$A$3:$B$2000,2,0),0)</f>
        <v>886.42999999999984</v>
      </c>
      <c r="G302" s="220">
        <f>VLOOKUP(D302,Objetivos!$G$5:$H$3000,2,0)</f>
        <v>2789.5125104761905</v>
      </c>
      <c r="H302" s="223">
        <f t="shared" si="10"/>
        <v>0.31777236942690018</v>
      </c>
      <c r="I302" s="220">
        <f>IF(H302="",0,RANK($H302,H302:H303,0))</f>
        <v>2</v>
      </c>
      <c r="L302" s="100"/>
      <c r="M302" s="84" t="s">
        <v>2582</v>
      </c>
    </row>
    <row r="303" spans="1:13" ht="18" thickBot="1" x14ac:dyDescent="0.35">
      <c r="A303" s="212">
        <v>53</v>
      </c>
      <c r="B303" s="212" t="s">
        <v>1169</v>
      </c>
      <c r="C303" s="213" t="s">
        <v>384</v>
      </c>
      <c r="D303" s="213">
        <v>6664</v>
      </c>
      <c r="E303" s="213" t="s">
        <v>1171</v>
      </c>
      <c r="F303" s="221">
        <f>IFERROR(VLOOKUP(D303,'Vta RdV'!$A$3:$B$2000,2,0),0)</f>
        <v>2731.8600000000006</v>
      </c>
      <c r="G303" s="221">
        <f>VLOOKUP(D303,Objetivos!$G$5:$H$3000,2,0)</f>
        <v>2247.1726857142858</v>
      </c>
      <c r="H303" s="224">
        <f t="shared" si="10"/>
        <v>1.2156876137588208</v>
      </c>
      <c r="I303" s="221">
        <f>IF(H303="",0,RANK($H303,H302:H303,0))</f>
        <v>1</v>
      </c>
      <c r="L303" s="100"/>
      <c r="M303" s="84" t="s">
        <v>2582</v>
      </c>
    </row>
    <row r="304" spans="1:13" ht="17.25" x14ac:dyDescent="0.3">
      <c r="A304" s="206">
        <v>53</v>
      </c>
      <c r="B304" s="206" t="s">
        <v>1169</v>
      </c>
      <c r="C304" s="207" t="s">
        <v>384</v>
      </c>
      <c r="D304" s="207">
        <v>2661</v>
      </c>
      <c r="E304" s="207" t="s">
        <v>1172</v>
      </c>
      <c r="F304" s="66">
        <f>IFERROR(VLOOKUP(D304,'Vta RdV'!$A$3:$B$2000,2,0),0)</f>
        <v>1125.3600000000001</v>
      </c>
      <c r="G304" s="66">
        <f>VLOOKUP(D304,Objetivos!$G$5:$H$3000,2,0)</f>
        <v>1916.1280673684212</v>
      </c>
      <c r="H304" s="67">
        <f t="shared" si="10"/>
        <v>0.58730938665574217</v>
      </c>
      <c r="I304" s="66">
        <f>IF(H304="",0,RANK($H304,H304:H305,0))</f>
        <v>2</v>
      </c>
      <c r="L304" s="100"/>
      <c r="M304" s="84" t="s">
        <v>2582</v>
      </c>
    </row>
    <row r="305" spans="1:13" ht="18" thickBot="1" x14ac:dyDescent="0.35">
      <c r="A305" s="208">
        <v>53</v>
      </c>
      <c r="B305" s="208" t="s">
        <v>1169</v>
      </c>
      <c r="C305" s="209" t="s">
        <v>384</v>
      </c>
      <c r="D305" s="209">
        <v>52665</v>
      </c>
      <c r="E305" s="209" t="s">
        <v>1173</v>
      </c>
      <c r="F305" s="55">
        <f>IFERROR(VLOOKUP(D305,'Vta RdV'!$A$3:$B$2000,2,0),0)</f>
        <v>2021.6399999999999</v>
      </c>
      <c r="G305" s="55">
        <f>VLOOKUP(D305,Objetivos!$G$5:$H$3000,2,0)</f>
        <v>1821.7907809523813</v>
      </c>
      <c r="H305" s="56">
        <f t="shared" si="10"/>
        <v>1.1096993250471621</v>
      </c>
      <c r="I305" s="55">
        <f>IF(H305="",0,RANK($H305,H304:H305,0))</f>
        <v>1</v>
      </c>
      <c r="L305" s="100"/>
      <c r="M305" s="84" t="s">
        <v>2582</v>
      </c>
    </row>
    <row r="306" spans="1:13" ht="17.25" x14ac:dyDescent="0.3">
      <c r="A306" s="210">
        <v>53</v>
      </c>
      <c r="B306" s="210" t="s">
        <v>1169</v>
      </c>
      <c r="C306" s="211" t="s">
        <v>384</v>
      </c>
      <c r="D306" s="211">
        <v>53106</v>
      </c>
      <c r="E306" s="211" t="s">
        <v>1174</v>
      </c>
      <c r="F306" s="220">
        <f>IFERROR(VLOOKUP(D306,'Vta RdV'!$A$3:$B$2000,2,0),0)</f>
        <v>2161.16</v>
      </c>
      <c r="G306" s="220">
        <f>VLOOKUP(D306,Objetivos!$G$5:$H$3000,2,0)</f>
        <v>1326.616921904762</v>
      </c>
      <c r="H306" s="223">
        <f t="shared" si="10"/>
        <v>1.6290761593007554</v>
      </c>
      <c r="I306" s="220">
        <f>IF(H306="",0,RANK($H306,H306:H307,0))</f>
        <v>1</v>
      </c>
      <c r="L306" s="100"/>
      <c r="M306" s="84" t="s">
        <v>2582</v>
      </c>
    </row>
    <row r="307" spans="1:13" ht="18" thickBot="1" x14ac:dyDescent="0.35">
      <c r="A307" s="212">
        <v>53</v>
      </c>
      <c r="B307" s="212" t="s">
        <v>1169</v>
      </c>
      <c r="C307" s="213" t="s">
        <v>384</v>
      </c>
      <c r="D307" s="213">
        <v>749</v>
      </c>
      <c r="E307" s="213" t="s">
        <v>1175</v>
      </c>
      <c r="F307" s="221">
        <f>IFERROR(VLOOKUP(D307,'Vta RdV'!$A$3:$B$2000,2,0),0)</f>
        <v>154.5</v>
      </c>
      <c r="G307" s="221">
        <f>VLOOKUP(D307,Objetivos!$G$5:$H$3000,2,0)</f>
        <v>1308.0391085714286</v>
      </c>
      <c r="H307" s="224">
        <f t="shared" si="10"/>
        <v>0.11811573445134738</v>
      </c>
      <c r="I307" s="221">
        <f>IF(H307="",0,RANK($H307,H306:H307,0))</f>
        <v>2</v>
      </c>
      <c r="L307" s="100"/>
      <c r="M307" s="84" t="s">
        <v>2582</v>
      </c>
    </row>
    <row r="308" spans="1:13" ht="17.25" x14ac:dyDescent="0.3">
      <c r="A308" s="206">
        <v>53</v>
      </c>
      <c r="B308" s="206" t="s">
        <v>1169</v>
      </c>
      <c r="C308" s="207" t="s">
        <v>384</v>
      </c>
      <c r="D308" s="207">
        <v>58806</v>
      </c>
      <c r="E308" s="207" t="s">
        <v>1176</v>
      </c>
      <c r="F308" s="66">
        <f>IFERROR(VLOOKUP(D308,'Vta RdV'!$A$3:$B$2000,2,0),0)</f>
        <v>0</v>
      </c>
      <c r="G308" s="66">
        <f>VLOOKUP(D308,Objetivos!$G$5:$H$3000,2,0)</f>
        <v>1320.596967619048</v>
      </c>
      <c r="H308" s="67">
        <f t="shared" si="10"/>
        <v>0</v>
      </c>
      <c r="I308" s="66">
        <f>IF(H308="",0,RANK($H308,H308:H309,0))</f>
        <v>2</v>
      </c>
      <c r="L308" s="100"/>
      <c r="M308" s="84" t="s">
        <v>2582</v>
      </c>
    </row>
    <row r="309" spans="1:13" ht="18" thickBot="1" x14ac:dyDescent="0.35">
      <c r="A309" s="208">
        <v>53</v>
      </c>
      <c r="B309" s="208" t="s">
        <v>1169</v>
      </c>
      <c r="C309" s="209" t="s">
        <v>384</v>
      </c>
      <c r="D309" s="209">
        <v>42270</v>
      </c>
      <c r="E309" s="209" t="s">
        <v>1177</v>
      </c>
      <c r="F309" s="55">
        <f>IFERROR(VLOOKUP(D309,'Vta RdV'!$A$3:$B$2000,2,0),0)</f>
        <v>920.49</v>
      </c>
      <c r="G309" s="55">
        <f>VLOOKUP(D309,Objetivos!$G$5:$H$3000,2,0)</f>
        <v>1221.6409752380953</v>
      </c>
      <c r="H309" s="56">
        <f t="shared" si="10"/>
        <v>0.75348651417049795</v>
      </c>
      <c r="I309" s="55">
        <f>IF(H309="",0,RANK($H309,H308:H309,0))</f>
        <v>1</v>
      </c>
      <c r="L309" s="100"/>
      <c r="M309" s="84" t="s">
        <v>2582</v>
      </c>
    </row>
    <row r="310" spans="1:13" ht="17.25" x14ac:dyDescent="0.3">
      <c r="A310" s="239">
        <v>53</v>
      </c>
      <c r="B310" s="239" t="s">
        <v>1169</v>
      </c>
      <c r="C310" s="240" t="s">
        <v>384</v>
      </c>
      <c r="D310" s="240">
        <v>53426</v>
      </c>
      <c r="E310" s="240" t="s">
        <v>1178</v>
      </c>
      <c r="F310" s="241">
        <f>IFERROR(VLOOKUP(D310,'Vta RdV'!$A$3:$B$2000,2,0),0)</f>
        <v>465.81000000000006</v>
      </c>
      <c r="G310" s="241">
        <f>VLOOKUP(D310,Objetivos!$G$5:$H$3000,2,0)</f>
        <v>1192.0214400000002</v>
      </c>
      <c r="H310" s="242">
        <f t="shared" si="10"/>
        <v>0.39077317267045125</v>
      </c>
      <c r="I310" s="241">
        <f>IF(H310="",0,RANK($H310,H310:H311,0))</f>
        <v>1</v>
      </c>
      <c r="L310" s="100"/>
      <c r="M310" s="84" t="s">
        <v>2582</v>
      </c>
    </row>
    <row r="311" spans="1:13" ht="18" thickBot="1" x14ac:dyDescent="0.35">
      <c r="A311" s="243">
        <v>53</v>
      </c>
      <c r="B311" s="243" t="s">
        <v>1169</v>
      </c>
      <c r="C311" s="244" t="s">
        <v>384</v>
      </c>
      <c r="D311" s="244">
        <v>6797</v>
      </c>
      <c r="E311" s="244" t="s">
        <v>1179</v>
      </c>
      <c r="F311" s="59">
        <f>IFERROR(VLOOKUP(D311,'Vta RdV'!$A$3:$B$2000,2,0),0)</f>
        <v>227.95999999999998</v>
      </c>
      <c r="G311" s="59">
        <f>VLOOKUP(D311,Objetivos!$G$5:$H$3000,2,0)</f>
        <v>1035.6230552380955</v>
      </c>
      <c r="H311" s="60">
        <f t="shared" si="10"/>
        <v>0.2201186994119117</v>
      </c>
      <c r="I311" s="59">
        <f>IF(H311="",0,RANK($H311,H310:H311,0))</f>
        <v>2</v>
      </c>
      <c r="L311" s="100"/>
      <c r="M311" s="84" t="s">
        <v>2582</v>
      </c>
    </row>
    <row r="312" spans="1:13" ht="17.25" x14ac:dyDescent="0.3">
      <c r="A312" s="206">
        <v>53</v>
      </c>
      <c r="B312" s="206" t="s">
        <v>1169</v>
      </c>
      <c r="C312" s="207" t="s">
        <v>384</v>
      </c>
      <c r="D312" s="207">
        <v>54064</v>
      </c>
      <c r="E312" s="207" t="s">
        <v>1180</v>
      </c>
      <c r="F312" s="53">
        <f>IFERROR(VLOOKUP(D312,'Vta RdV'!$A$3:$B$2000,2,0),0)</f>
        <v>227.98000000000002</v>
      </c>
      <c r="G312" s="53">
        <f>VLOOKUP(D312,Objetivos!$G$5:$H$3000,2,0)</f>
        <v>1138.6953066666665</v>
      </c>
      <c r="H312" s="61">
        <f t="shared" si="10"/>
        <v>0.20021159186768936</v>
      </c>
      <c r="I312" s="53">
        <f>IF(H312="",0,RANK($H312,H312:H314,0))</f>
        <v>3</v>
      </c>
      <c r="L312" s="100"/>
      <c r="M312" s="84" t="s">
        <v>2582</v>
      </c>
    </row>
    <row r="313" spans="1:13" ht="17.25" x14ac:dyDescent="0.3">
      <c r="A313" s="206">
        <v>53</v>
      </c>
      <c r="B313" s="206" t="s">
        <v>1169</v>
      </c>
      <c r="C313" s="207" t="s">
        <v>384</v>
      </c>
      <c r="D313" s="207">
        <v>53552</v>
      </c>
      <c r="E313" s="207" t="s">
        <v>1181</v>
      </c>
      <c r="F313" s="66">
        <f>IFERROR(VLOOKUP(D313,'Vta RdV'!$A$3:$B$2000,2,0),0)</f>
        <v>1533.99</v>
      </c>
      <c r="G313" s="66">
        <f>VLOOKUP(D313,Objetivos!$G$5:$H$3000,2,0)</f>
        <v>839.58255238095251</v>
      </c>
      <c r="H313" s="67">
        <f t="shared" si="10"/>
        <v>1.8270865630184829</v>
      </c>
      <c r="I313" s="66">
        <f>IF(H313="",0,RANK($H313,H312:H314,0))</f>
        <v>1</v>
      </c>
      <c r="L313" s="100"/>
      <c r="M313" s="84" t="s">
        <v>2582</v>
      </c>
    </row>
    <row r="314" spans="1:13" ht="18" thickBot="1" x14ac:dyDescent="0.35">
      <c r="A314" s="208">
        <v>53</v>
      </c>
      <c r="B314" s="208" t="s">
        <v>1169</v>
      </c>
      <c r="C314" s="209" t="s">
        <v>384</v>
      </c>
      <c r="D314" s="209">
        <v>53893</v>
      </c>
      <c r="E314" s="209" t="s">
        <v>1182</v>
      </c>
      <c r="F314" s="55">
        <f>IFERROR(VLOOKUP(D314,'Vta RdV'!$A$3:$B$2000,2,0),0)</f>
        <v>445.08000000000004</v>
      </c>
      <c r="G314" s="55">
        <f>VLOOKUP(D314,Objetivos!$G$5:$H$3000,2,0)</f>
        <v>670.1635123809524</v>
      </c>
      <c r="H314" s="56">
        <f t="shared" si="10"/>
        <v>0.66413642607715662</v>
      </c>
      <c r="I314" s="55">
        <f>IF(H314="",0,RANK($H314,H312:H314,0))</f>
        <v>2</v>
      </c>
      <c r="L314" s="100"/>
      <c r="M314" s="84" t="s">
        <v>2582</v>
      </c>
    </row>
    <row r="315" spans="1:13" ht="17.25" x14ac:dyDescent="0.3">
      <c r="A315" s="210">
        <v>53</v>
      </c>
      <c r="B315" s="210" t="s">
        <v>1183</v>
      </c>
      <c r="C315" s="211" t="s">
        <v>470</v>
      </c>
      <c r="D315" s="211">
        <v>3110</v>
      </c>
      <c r="E315" s="211" t="s">
        <v>1184</v>
      </c>
      <c r="F315" s="220">
        <f>IFERROR(VLOOKUP(D315,'Vta RdV'!$A$3:$B$2000,2,0),0)</f>
        <v>3655.34</v>
      </c>
      <c r="G315" s="220">
        <f>VLOOKUP(D315,Objetivos!$G$5:$H$3000,2,0)</f>
        <v>4865.9672152380954</v>
      </c>
      <c r="H315" s="223">
        <f t="shared" si="10"/>
        <v>0.75120522566470715</v>
      </c>
      <c r="I315" s="220">
        <f>IF(H315="",0,RANK($H315,H315:H316,0))</f>
        <v>1</v>
      </c>
      <c r="L315" s="100"/>
      <c r="M315" s="84" t="s">
        <v>2582</v>
      </c>
    </row>
    <row r="316" spans="1:13" ht="18" thickBot="1" x14ac:dyDescent="0.35">
      <c r="A316" s="212">
        <v>53</v>
      </c>
      <c r="B316" s="212" t="s">
        <v>1183</v>
      </c>
      <c r="C316" s="213" t="s">
        <v>470</v>
      </c>
      <c r="D316" s="213">
        <v>701</v>
      </c>
      <c r="E316" s="213" t="s">
        <v>1185</v>
      </c>
      <c r="F316" s="221">
        <f>IFERROR(VLOOKUP(D316,'Vta RdV'!$A$3:$B$2000,2,0),0)</f>
        <v>2247.38</v>
      </c>
      <c r="G316" s="221">
        <f>VLOOKUP(D316,Objetivos!$G$5:$H$3000,2,0)</f>
        <v>3632.4234285714288</v>
      </c>
      <c r="H316" s="224">
        <f t="shared" si="10"/>
        <v>0.61869989669234593</v>
      </c>
      <c r="I316" s="221">
        <f>IF(H316="",0,RANK($H316,H315:H316,0))</f>
        <v>2</v>
      </c>
      <c r="L316" s="100"/>
      <c r="M316" s="84" t="s">
        <v>2582</v>
      </c>
    </row>
    <row r="317" spans="1:13" ht="17.25" x14ac:dyDescent="0.3">
      <c r="A317" s="206">
        <v>53</v>
      </c>
      <c r="B317" s="206" t="s">
        <v>1183</v>
      </c>
      <c r="C317" s="207" t="s">
        <v>470</v>
      </c>
      <c r="D317" s="207">
        <v>40261</v>
      </c>
      <c r="E317" s="207" t="s">
        <v>1186</v>
      </c>
      <c r="F317" s="66">
        <f>IFERROR(VLOOKUP(D317,'Vta RdV'!$A$3:$B$2000,2,0),0)</f>
        <v>0</v>
      </c>
      <c r="G317" s="66">
        <f>VLOOKUP(D317,Objetivos!$G$5:$H$3000,2,0)</f>
        <v>2804.7843885714287</v>
      </c>
      <c r="H317" s="67">
        <f t="shared" si="10"/>
        <v>0</v>
      </c>
      <c r="I317" s="66">
        <f>IF(H317="",0,RANK($H317,H317:H318,0))</f>
        <v>2</v>
      </c>
      <c r="L317" s="100"/>
      <c r="M317" s="84" t="s">
        <v>2582</v>
      </c>
    </row>
    <row r="318" spans="1:13" ht="18" thickBot="1" x14ac:dyDescent="0.35">
      <c r="A318" s="208">
        <v>53</v>
      </c>
      <c r="B318" s="208" t="s">
        <v>1183</v>
      </c>
      <c r="C318" s="209" t="s">
        <v>470</v>
      </c>
      <c r="D318" s="209">
        <v>700</v>
      </c>
      <c r="E318" s="209" t="s">
        <v>1187</v>
      </c>
      <c r="F318" s="55">
        <f>IFERROR(VLOOKUP(D318,'Vta RdV'!$A$3:$B$2000,2,0),0)</f>
        <v>2956.17</v>
      </c>
      <c r="G318" s="55">
        <f>VLOOKUP(D318,Objetivos!$G$5:$H$3000,2,0)</f>
        <v>3163.4655390476196</v>
      </c>
      <c r="H318" s="56">
        <f t="shared" si="10"/>
        <v>0.93447200973460676</v>
      </c>
      <c r="I318" s="55">
        <f>IF(H318="",0,RANK($H318,H317:H318,0))</f>
        <v>1</v>
      </c>
      <c r="L318" s="100"/>
      <c r="M318" s="84" t="s">
        <v>2582</v>
      </c>
    </row>
    <row r="319" spans="1:13" ht="17.25" x14ac:dyDescent="0.3">
      <c r="A319" s="210">
        <v>53</v>
      </c>
      <c r="B319" s="210" t="s">
        <v>1183</v>
      </c>
      <c r="C319" s="211" t="s">
        <v>470</v>
      </c>
      <c r="D319" s="211">
        <v>1173</v>
      </c>
      <c r="E319" s="211" t="s">
        <v>1188</v>
      </c>
      <c r="F319" s="220">
        <f>IFERROR(VLOOKUP(D319,'Vta RdV'!$A$3:$B$2000,2,0),0)</f>
        <v>3476.19</v>
      </c>
      <c r="G319" s="220">
        <f>VLOOKUP(D319,Objetivos!$G$5:$H$3000,2,0)</f>
        <v>2658.9425295238098</v>
      </c>
      <c r="H319" s="223">
        <f t="shared" si="10"/>
        <v>1.3073580799140292</v>
      </c>
      <c r="I319" s="220">
        <f>IF(H319="",0,RANK($H319,H319:H320,0))</f>
        <v>1</v>
      </c>
      <c r="L319" s="100"/>
      <c r="M319" s="84" t="s">
        <v>2582</v>
      </c>
    </row>
    <row r="320" spans="1:13" ht="18" thickBot="1" x14ac:dyDescent="0.35">
      <c r="A320" s="212">
        <v>53</v>
      </c>
      <c r="B320" s="212" t="s">
        <v>1183</v>
      </c>
      <c r="C320" s="213" t="s">
        <v>470</v>
      </c>
      <c r="D320" s="213">
        <v>2458</v>
      </c>
      <c r="E320" s="213" t="s">
        <v>1189</v>
      </c>
      <c r="F320" s="221">
        <f>IFERROR(VLOOKUP(D320,'Vta RdV'!$A$3:$B$2000,2,0),0)</f>
        <v>51.34</v>
      </c>
      <c r="G320" s="221">
        <f>VLOOKUP(D320,Objetivos!$G$5:$H$3000,2,0)</f>
        <v>2457.3340190476192</v>
      </c>
      <c r="H320" s="224">
        <f t="shared" si="10"/>
        <v>2.0892560637685582E-2</v>
      </c>
      <c r="I320" s="221">
        <f>IF(H320="",0,RANK($H320,H319:H320,0))</f>
        <v>2</v>
      </c>
      <c r="L320" s="100"/>
      <c r="M320" s="84" t="s">
        <v>2582</v>
      </c>
    </row>
    <row r="321" spans="1:13" ht="17.25" x14ac:dyDescent="0.3">
      <c r="A321" s="206">
        <v>53</v>
      </c>
      <c r="B321" s="206" t="s">
        <v>1183</v>
      </c>
      <c r="C321" s="207" t="s">
        <v>470</v>
      </c>
      <c r="D321" s="207">
        <v>54024</v>
      </c>
      <c r="E321" s="207" t="s">
        <v>1190</v>
      </c>
      <c r="F321" s="66">
        <f>IFERROR(VLOOKUP(D321,'Vta RdV'!$A$3:$B$2000,2,0),0)</f>
        <v>730.78</v>
      </c>
      <c r="G321" s="66">
        <f>VLOOKUP(D321,Objetivos!$G$5:$H$3000,2,0)</f>
        <v>2077.9086704761903</v>
      </c>
      <c r="H321" s="67">
        <f t="shared" si="10"/>
        <v>0.35169014422204059</v>
      </c>
      <c r="I321" s="66">
        <f>IF(H321="",0,RANK($H321,H321:H322,0))</f>
        <v>1</v>
      </c>
      <c r="L321" s="100"/>
      <c r="M321" s="84" t="s">
        <v>2582</v>
      </c>
    </row>
    <row r="322" spans="1:13" ht="18" thickBot="1" x14ac:dyDescent="0.35">
      <c r="A322" s="208">
        <v>53</v>
      </c>
      <c r="B322" s="208" t="s">
        <v>1183</v>
      </c>
      <c r="C322" s="209" t="s">
        <v>470</v>
      </c>
      <c r="D322" s="209">
        <v>2724</v>
      </c>
      <c r="E322" s="209" t="s">
        <v>1191</v>
      </c>
      <c r="F322" s="55">
        <f>IFERROR(VLOOKUP(D322,'Vta RdV'!$A$3:$B$2000,2,0),0)</f>
        <v>702.83999999999992</v>
      </c>
      <c r="G322" s="55">
        <f>VLOOKUP(D322,Objetivos!$G$5:$H$3000,2,0)</f>
        <v>2180.7763885714285</v>
      </c>
      <c r="H322" s="56">
        <f t="shared" si="10"/>
        <v>0.32228888926132065</v>
      </c>
      <c r="I322" s="55">
        <f>IF(H322="",0,RANK($H322,H321:H322,0))</f>
        <v>2</v>
      </c>
      <c r="L322" s="100"/>
      <c r="M322" s="84" t="s">
        <v>2582</v>
      </c>
    </row>
    <row r="323" spans="1:13" ht="17.25" x14ac:dyDescent="0.3">
      <c r="A323" s="239">
        <v>53</v>
      </c>
      <c r="B323" s="239" t="s">
        <v>1183</v>
      </c>
      <c r="C323" s="240" t="s">
        <v>470</v>
      </c>
      <c r="D323" s="240">
        <v>42217</v>
      </c>
      <c r="E323" s="240" t="s">
        <v>1192</v>
      </c>
      <c r="F323" s="241">
        <f>IFERROR(VLOOKUP(D323,'Vta RdV'!$A$3:$B$2000,2,0),0)</f>
        <v>322</v>
      </c>
      <c r="G323" s="241">
        <f>VLOOKUP(D323,Objetivos!$G$5:$H$3000,2,0)</f>
        <v>2221.7598628571427</v>
      </c>
      <c r="H323" s="242">
        <f t="shared" si="10"/>
        <v>0.14493015441637958</v>
      </c>
      <c r="I323" s="241">
        <f>IF(H323="",0,RANK($H323,H323:H324,0))</f>
        <v>2</v>
      </c>
      <c r="L323" s="100"/>
      <c r="M323" s="84" t="s">
        <v>2582</v>
      </c>
    </row>
    <row r="324" spans="1:13" ht="18" thickBot="1" x14ac:dyDescent="0.35">
      <c r="A324" s="243">
        <v>53</v>
      </c>
      <c r="B324" s="243" t="s">
        <v>1183</v>
      </c>
      <c r="C324" s="244" t="s">
        <v>470</v>
      </c>
      <c r="D324" s="244">
        <v>53624</v>
      </c>
      <c r="E324" s="244" t="s">
        <v>1193</v>
      </c>
      <c r="F324" s="59">
        <f>IFERROR(VLOOKUP(D324,'Vta RdV'!$A$3:$B$2000,2,0),0)</f>
        <v>470.04999999999995</v>
      </c>
      <c r="G324" s="59">
        <f>VLOOKUP(D324,Objetivos!$G$5:$H$3000,2,0)</f>
        <v>1656.2541942857142</v>
      </c>
      <c r="H324" s="60">
        <f t="shared" si="10"/>
        <v>0.28380305488235547</v>
      </c>
      <c r="I324" s="59">
        <f>IF(H324="",0,RANK($H324,H323:H324,0))</f>
        <v>1</v>
      </c>
      <c r="L324" s="100"/>
      <c r="M324" s="84" t="s">
        <v>2582</v>
      </c>
    </row>
    <row r="325" spans="1:13" ht="17.25" x14ac:dyDescent="0.3">
      <c r="A325" s="206">
        <v>53</v>
      </c>
      <c r="B325" s="206" t="s">
        <v>1183</v>
      </c>
      <c r="C325" s="207" t="s">
        <v>470</v>
      </c>
      <c r="D325" s="207">
        <v>2044</v>
      </c>
      <c r="E325" s="207" t="s">
        <v>1194</v>
      </c>
      <c r="F325" s="53">
        <f>IFERROR(VLOOKUP(D325,'Vta RdV'!$A$3:$B$2000,2,0),0)</f>
        <v>304.76</v>
      </c>
      <c r="G325" s="53">
        <f>VLOOKUP(D325,Objetivos!$G$5:$H$3000,2,0)</f>
        <v>1759.1875352380955</v>
      </c>
      <c r="H325" s="61">
        <f t="shared" si="10"/>
        <v>0.17323906286020413</v>
      </c>
      <c r="I325" s="53">
        <f>IF(H325="",0,RANK($H325,H325:H327,0))</f>
        <v>2</v>
      </c>
      <c r="L325" s="100"/>
      <c r="M325" s="84" t="s">
        <v>2582</v>
      </c>
    </row>
    <row r="326" spans="1:13" ht="17.25" x14ac:dyDescent="0.3">
      <c r="A326" s="206">
        <v>53</v>
      </c>
      <c r="B326" s="206" t="s">
        <v>1183</v>
      </c>
      <c r="C326" s="207" t="s">
        <v>470</v>
      </c>
      <c r="D326" s="207">
        <v>30378</v>
      </c>
      <c r="E326" s="207" t="s">
        <v>1195</v>
      </c>
      <c r="F326" s="66">
        <f>IFERROR(VLOOKUP(D326,'Vta RdV'!$A$3:$B$2000,2,0),0)</f>
        <v>157.84</v>
      </c>
      <c r="G326" s="66">
        <f>VLOOKUP(D326,Objetivos!$G$5:$H$3000,2,0)</f>
        <v>1717.2722133333336</v>
      </c>
      <c r="H326" s="67">
        <f t="shared" ref="H326:H389" si="12">+F326/G326</f>
        <v>9.1913209085018974E-2</v>
      </c>
      <c r="I326" s="66">
        <f>IF(H326="",0,RANK($H326,H325:H327,0))</f>
        <v>3</v>
      </c>
      <c r="L326" s="100"/>
      <c r="M326" s="84" t="s">
        <v>2582</v>
      </c>
    </row>
    <row r="327" spans="1:13" ht="18" thickBot="1" x14ac:dyDescent="0.35">
      <c r="A327" s="208">
        <v>53</v>
      </c>
      <c r="B327" s="208" t="s">
        <v>1183</v>
      </c>
      <c r="C327" s="209" t="s">
        <v>470</v>
      </c>
      <c r="D327" s="209">
        <v>52768</v>
      </c>
      <c r="E327" s="209" t="s">
        <v>1196</v>
      </c>
      <c r="F327" s="55">
        <f>IFERROR(VLOOKUP(D327,'Vta RdV'!$A$3:$B$2000,2,0),0)</f>
        <v>515.70000000000005</v>
      </c>
      <c r="G327" s="55">
        <f>VLOOKUP(D327,Objetivos!$G$5:$H$3000,2,0)</f>
        <v>1439.4299352380951</v>
      </c>
      <c r="H327" s="56">
        <f t="shared" si="12"/>
        <v>0.35826683006609727</v>
      </c>
      <c r="I327" s="55">
        <f>IF(H327="",0,RANK($H327,H325:H327,0))</f>
        <v>1</v>
      </c>
      <c r="L327" s="100"/>
      <c r="M327" s="84" t="s">
        <v>2582</v>
      </c>
    </row>
    <row r="328" spans="1:13" ht="17.25" x14ac:dyDescent="0.3">
      <c r="A328" s="210">
        <v>53</v>
      </c>
      <c r="B328" s="210" t="s">
        <v>1197</v>
      </c>
      <c r="C328" s="211" t="s">
        <v>382</v>
      </c>
      <c r="D328" s="211">
        <v>5679</v>
      </c>
      <c r="E328" s="211" t="s">
        <v>1198</v>
      </c>
      <c r="F328" s="220">
        <f>IFERROR(VLOOKUP(D328,'Vta RdV'!$A$3:$B$2000,2,0),0)</f>
        <v>3173.3199999999997</v>
      </c>
      <c r="G328" s="220">
        <f>VLOOKUP(D328,Objetivos!$G$5:$H$3000,2,0)</f>
        <v>8155.894056000001</v>
      </c>
      <c r="H328" s="223">
        <f t="shared" si="12"/>
        <v>0.38908303347387169</v>
      </c>
      <c r="I328" s="220">
        <f>IF(H328="",0,RANK($H328,H328:H329,0))</f>
        <v>2</v>
      </c>
      <c r="L328" s="100"/>
      <c r="M328" s="84" t="s">
        <v>2582</v>
      </c>
    </row>
    <row r="329" spans="1:13" ht="18" thickBot="1" x14ac:dyDescent="0.35">
      <c r="A329" s="212">
        <v>53</v>
      </c>
      <c r="B329" s="212" t="s">
        <v>1197</v>
      </c>
      <c r="C329" s="213" t="s">
        <v>382</v>
      </c>
      <c r="D329" s="213">
        <v>226</v>
      </c>
      <c r="E329" s="213" t="s">
        <v>1199</v>
      </c>
      <c r="F329" s="221">
        <f>IFERROR(VLOOKUP(D329,'Vta RdV'!$A$3:$B$2000,2,0),0)</f>
        <v>1587.8</v>
      </c>
      <c r="G329" s="221">
        <f>VLOOKUP(D329,Objetivos!$G$5:$H$3000,2,0)</f>
        <v>3656.3984914285716</v>
      </c>
      <c r="H329" s="224">
        <f t="shared" si="12"/>
        <v>0.43425244915787042</v>
      </c>
      <c r="I329" s="221">
        <f>IF(H329="",0,RANK($H329,H328:H329,0))</f>
        <v>1</v>
      </c>
      <c r="L329" s="100"/>
      <c r="M329" s="84" t="s">
        <v>2582</v>
      </c>
    </row>
    <row r="330" spans="1:13" ht="17.25" x14ac:dyDescent="0.3">
      <c r="A330" s="206">
        <v>53</v>
      </c>
      <c r="B330" s="206" t="s">
        <v>1197</v>
      </c>
      <c r="C330" s="207" t="s">
        <v>382</v>
      </c>
      <c r="D330" s="207">
        <v>5028</v>
      </c>
      <c r="E330" s="207" t="s">
        <v>1200</v>
      </c>
      <c r="F330" s="66">
        <f>IFERROR(VLOOKUP(D330,'Vta RdV'!$A$3:$B$2000,2,0),0)</f>
        <v>1038.52</v>
      </c>
      <c r="G330" s="66">
        <f>VLOOKUP(D330,Objetivos!$G$5:$H$3000,2,0)</f>
        <v>3546.167992380952</v>
      </c>
      <c r="H330" s="67">
        <f t="shared" si="12"/>
        <v>0.2928569662326464</v>
      </c>
      <c r="I330" s="66">
        <f>IF(H330="",0,RANK($H330,H330:H331,0))</f>
        <v>2</v>
      </c>
      <c r="L330" s="100"/>
      <c r="M330" s="84" t="s">
        <v>2582</v>
      </c>
    </row>
    <row r="331" spans="1:13" ht="18" thickBot="1" x14ac:dyDescent="0.35">
      <c r="A331" s="208">
        <v>53</v>
      </c>
      <c r="B331" s="208" t="s">
        <v>1197</v>
      </c>
      <c r="C331" s="209" t="s">
        <v>382</v>
      </c>
      <c r="D331" s="209">
        <v>5894</v>
      </c>
      <c r="E331" s="209" t="s">
        <v>1201</v>
      </c>
      <c r="F331" s="55">
        <f>IFERROR(VLOOKUP(D331,'Vta RdV'!$A$3:$B$2000,2,0),0)</f>
        <v>1113.8699999999999</v>
      </c>
      <c r="G331" s="55">
        <f>VLOOKUP(D331,Objetivos!$G$5:$H$3000,2,0)</f>
        <v>3065.1362361904762</v>
      </c>
      <c r="H331" s="56">
        <f t="shared" si="12"/>
        <v>0.36339983418954985</v>
      </c>
      <c r="I331" s="55">
        <f>IF(H331="",0,RANK($H331,H330:H331,0))</f>
        <v>1</v>
      </c>
      <c r="L331" s="100"/>
      <c r="M331" s="84" t="s">
        <v>2582</v>
      </c>
    </row>
    <row r="332" spans="1:13" ht="17.25" x14ac:dyDescent="0.3">
      <c r="A332" s="210">
        <v>53</v>
      </c>
      <c r="B332" s="210" t="s">
        <v>1197</v>
      </c>
      <c r="C332" s="211" t="s">
        <v>382</v>
      </c>
      <c r="D332" s="211">
        <v>5247</v>
      </c>
      <c r="E332" s="211" t="s">
        <v>1202</v>
      </c>
      <c r="F332" s="220">
        <f>IFERROR(VLOOKUP(D332,'Vta RdV'!$A$3:$B$2000,2,0),0)</f>
        <v>594.32999999999993</v>
      </c>
      <c r="G332" s="220">
        <f>VLOOKUP(D332,Objetivos!$G$5:$H$3000,2,0)</f>
        <v>2750.9764799999998</v>
      </c>
      <c r="H332" s="223">
        <f t="shared" si="12"/>
        <v>0.21604328656419483</v>
      </c>
      <c r="I332" s="220">
        <f>IF(H332="",0,RANK($H332,H332:H333,0))</f>
        <v>2</v>
      </c>
      <c r="L332" s="100"/>
      <c r="M332" s="84" t="s">
        <v>2582</v>
      </c>
    </row>
    <row r="333" spans="1:13" ht="18" thickBot="1" x14ac:dyDescent="0.35">
      <c r="A333" s="212">
        <v>53</v>
      </c>
      <c r="B333" s="212" t="s">
        <v>1197</v>
      </c>
      <c r="C333" s="213" t="s">
        <v>382</v>
      </c>
      <c r="D333" s="213">
        <v>5760</v>
      </c>
      <c r="E333" s="213" t="s">
        <v>1203</v>
      </c>
      <c r="F333" s="221">
        <f>IFERROR(VLOOKUP(D333,'Vta RdV'!$A$3:$B$2000,2,0),0)</f>
        <v>691.5</v>
      </c>
      <c r="G333" s="221">
        <f>VLOOKUP(D333,Objetivos!$G$5:$H$3000,2,0)</f>
        <v>2533.6902171428574</v>
      </c>
      <c r="H333" s="224">
        <f t="shared" si="12"/>
        <v>0.27292207836669841</v>
      </c>
      <c r="I333" s="221">
        <f>IF(H333="",0,RANK($H333,H332:H333,0))</f>
        <v>1</v>
      </c>
      <c r="L333" s="100"/>
      <c r="M333" s="84" t="s">
        <v>2582</v>
      </c>
    </row>
    <row r="334" spans="1:13" ht="17.25" x14ac:dyDescent="0.3">
      <c r="A334" s="206">
        <v>53</v>
      </c>
      <c r="B334" s="206" t="s">
        <v>1197</v>
      </c>
      <c r="C334" s="207" t="s">
        <v>382</v>
      </c>
      <c r="D334" s="207">
        <v>13083</v>
      </c>
      <c r="E334" s="207" t="s">
        <v>1204</v>
      </c>
      <c r="F334" s="66">
        <f>IFERROR(VLOOKUP(D334,'Vta RdV'!$A$3:$B$2000,2,0),0)</f>
        <v>414.33</v>
      </c>
      <c r="G334" s="66">
        <f>VLOOKUP(D334,Objetivos!$G$5:$H$3000,2,0)</f>
        <v>2474.4693257142858</v>
      </c>
      <c r="H334" s="67">
        <f t="shared" si="12"/>
        <v>0.16744196248235915</v>
      </c>
      <c r="I334" s="66">
        <f>IF(H334="",0,RANK($H334,H334:H335,0))</f>
        <v>2</v>
      </c>
      <c r="L334" s="100"/>
      <c r="M334" s="84" t="s">
        <v>2582</v>
      </c>
    </row>
    <row r="335" spans="1:13" ht="18" thickBot="1" x14ac:dyDescent="0.35">
      <c r="A335" s="208">
        <v>53</v>
      </c>
      <c r="B335" s="208" t="s">
        <v>1197</v>
      </c>
      <c r="C335" s="209" t="s">
        <v>382</v>
      </c>
      <c r="D335" s="209">
        <v>1081</v>
      </c>
      <c r="E335" s="209" t="s">
        <v>1205</v>
      </c>
      <c r="F335" s="55">
        <f>IFERROR(VLOOKUP(D335,'Vta RdV'!$A$3:$B$2000,2,0),0)</f>
        <v>4271.8900000000003</v>
      </c>
      <c r="G335" s="55">
        <f>VLOOKUP(D335,Objetivos!$G$5:$H$3000,2,0)</f>
        <v>2342.2637104761907</v>
      </c>
      <c r="H335" s="56">
        <f t="shared" si="12"/>
        <v>1.8238296485973007</v>
      </c>
      <c r="I335" s="55">
        <f>IF(H335="",0,RANK($H335,H334:H335,0))</f>
        <v>1</v>
      </c>
      <c r="L335" s="100"/>
      <c r="M335" s="84" t="s">
        <v>2582</v>
      </c>
    </row>
    <row r="336" spans="1:13" ht="17.25" x14ac:dyDescent="0.3">
      <c r="A336" s="246">
        <v>53</v>
      </c>
      <c r="B336" s="246" t="s">
        <v>1197</v>
      </c>
      <c r="C336" s="247" t="s">
        <v>382</v>
      </c>
      <c r="D336" s="247">
        <v>5148</v>
      </c>
      <c r="E336" s="247" t="s">
        <v>1206</v>
      </c>
      <c r="F336" s="57">
        <f>IFERROR(VLOOKUP(D336,'Vta RdV'!$A$3:$B$2000,2,0),0)</f>
        <v>669.53000000000009</v>
      </c>
      <c r="G336" s="57">
        <f>VLOOKUP(D336,Objetivos!$G$5:$H$3000,2,0)</f>
        <v>1788.4047238095238</v>
      </c>
      <c r="H336" s="58">
        <f t="shared" si="12"/>
        <v>0.37437275303870715</v>
      </c>
      <c r="I336" s="57">
        <f>IF(H336="",0,RANK($H336,H336:H338,0))</f>
        <v>1</v>
      </c>
      <c r="L336" s="100"/>
      <c r="M336" s="84" t="s">
        <v>2582</v>
      </c>
    </row>
    <row r="337" spans="1:13" ht="17.25" x14ac:dyDescent="0.3">
      <c r="A337" s="239">
        <v>53</v>
      </c>
      <c r="B337" s="239" t="s">
        <v>1197</v>
      </c>
      <c r="C337" s="240" t="s">
        <v>382</v>
      </c>
      <c r="D337" s="240">
        <v>58217</v>
      </c>
      <c r="E337" s="240" t="s">
        <v>1207</v>
      </c>
      <c r="F337" s="241">
        <f>IFERROR(VLOOKUP(D337,'Vta RdV'!$A$3:$B$2000,2,0),0)</f>
        <v>61.2</v>
      </c>
      <c r="G337" s="241">
        <f>VLOOKUP(D337,Objetivos!$G$5:$H$3000,2,0)</f>
        <v>1649.9764342857143</v>
      </c>
      <c r="H337" s="242">
        <f t="shared" si="12"/>
        <v>3.7091438840151612E-2</v>
      </c>
      <c r="I337" s="241">
        <f>IF(H337="",0,RANK($H337,H336:H338,0))</f>
        <v>3</v>
      </c>
      <c r="L337" s="100"/>
      <c r="M337" s="84" t="s">
        <v>2582</v>
      </c>
    </row>
    <row r="338" spans="1:13" ht="18" thickBot="1" x14ac:dyDescent="0.35">
      <c r="A338" s="243">
        <v>53</v>
      </c>
      <c r="B338" s="243" t="s">
        <v>1197</v>
      </c>
      <c r="C338" s="244" t="s">
        <v>382</v>
      </c>
      <c r="D338" s="244">
        <v>53662</v>
      </c>
      <c r="E338" s="244" t="s">
        <v>1208</v>
      </c>
      <c r="F338" s="59">
        <f>IFERROR(VLOOKUP(D338,'Vta RdV'!$A$3:$B$2000,2,0),0)</f>
        <v>82.65</v>
      </c>
      <c r="G338" s="59">
        <f>VLOOKUP(D338,Objetivos!$G$5:$H$3000,2,0)</f>
        <v>1258.1948876190477</v>
      </c>
      <c r="H338" s="60">
        <f t="shared" si="12"/>
        <v>6.5689346549804545E-2</v>
      </c>
      <c r="I338" s="59">
        <f>IF(H338="",0,RANK($H338,H336:H338,0))</f>
        <v>2</v>
      </c>
      <c r="L338" s="100"/>
      <c r="M338" s="84" t="s">
        <v>2582</v>
      </c>
    </row>
    <row r="339" spans="1:13" ht="17.25" x14ac:dyDescent="0.3">
      <c r="A339" s="206">
        <v>53</v>
      </c>
      <c r="B339" s="206" t="s">
        <v>1209</v>
      </c>
      <c r="C339" s="207" t="s">
        <v>764</v>
      </c>
      <c r="D339" s="207">
        <v>7553</v>
      </c>
      <c r="E339" s="207" t="s">
        <v>1210</v>
      </c>
      <c r="F339" s="66">
        <f>IFERROR(VLOOKUP(D339,'Vta RdV'!$A$3:$B$2000,2,0),0)</f>
        <v>533.54</v>
      </c>
      <c r="G339" s="66">
        <f>VLOOKUP(D339,Objetivos!$G$5:$H$3000,2,0)</f>
        <v>3169.8033447619046</v>
      </c>
      <c r="H339" s="67">
        <f t="shared" si="12"/>
        <v>0.16831959019845003</v>
      </c>
      <c r="I339" s="66">
        <f>IF(H339="",0,RANK($H339,H339:H340,0))</f>
        <v>2</v>
      </c>
      <c r="L339" s="100"/>
      <c r="M339" s="84" t="s">
        <v>2582</v>
      </c>
    </row>
    <row r="340" spans="1:13" ht="18" thickBot="1" x14ac:dyDescent="0.35">
      <c r="A340" s="208">
        <v>53</v>
      </c>
      <c r="B340" s="208" t="s">
        <v>1209</v>
      </c>
      <c r="C340" s="209" t="s">
        <v>764</v>
      </c>
      <c r="D340" s="209">
        <v>726</v>
      </c>
      <c r="E340" s="209" t="s">
        <v>1211</v>
      </c>
      <c r="F340" s="55">
        <f>IFERROR(VLOOKUP(D340,'Vta RdV'!$A$3:$B$2000,2,0),0)</f>
        <v>1571.77</v>
      </c>
      <c r="G340" s="55">
        <f>VLOOKUP(D340,Objetivos!$G$5:$H$3000,2,0)</f>
        <v>2196.7072380952382</v>
      </c>
      <c r="H340" s="56">
        <f t="shared" si="12"/>
        <v>0.71551182276017788</v>
      </c>
      <c r="I340" s="55">
        <f>IF(H340="",0,RANK($H340,H339:H340,0))</f>
        <v>1</v>
      </c>
      <c r="L340" s="100"/>
      <c r="M340" s="84" t="s">
        <v>2582</v>
      </c>
    </row>
    <row r="341" spans="1:13" ht="17.25" x14ac:dyDescent="0.3">
      <c r="A341" s="210">
        <v>53</v>
      </c>
      <c r="B341" s="210" t="s">
        <v>1209</v>
      </c>
      <c r="C341" s="211" t="s">
        <v>764</v>
      </c>
      <c r="D341" s="211">
        <v>5531</v>
      </c>
      <c r="E341" s="211" t="s">
        <v>1212</v>
      </c>
      <c r="F341" s="220">
        <f>IFERROR(VLOOKUP(D341,'Vta RdV'!$A$3:$B$2000,2,0),0)</f>
        <v>1716.9699999999998</v>
      </c>
      <c r="G341" s="220">
        <f>VLOOKUP(D341,Objetivos!$G$5:$H$3000,2,0)</f>
        <v>2152.9429714285716</v>
      </c>
      <c r="H341" s="223">
        <f t="shared" si="12"/>
        <v>0.79749906188212472</v>
      </c>
      <c r="I341" s="220">
        <f>IF(H341="",0,RANK($H341,H341:H342,0))</f>
        <v>1</v>
      </c>
      <c r="L341" s="100"/>
      <c r="M341" s="84" t="s">
        <v>2582</v>
      </c>
    </row>
    <row r="342" spans="1:13" ht="18" thickBot="1" x14ac:dyDescent="0.35">
      <c r="A342" s="212">
        <v>53</v>
      </c>
      <c r="B342" s="212" t="s">
        <v>1209</v>
      </c>
      <c r="C342" s="213" t="s">
        <v>764</v>
      </c>
      <c r="D342" s="213">
        <v>720</v>
      </c>
      <c r="E342" s="213" t="s">
        <v>1213</v>
      </c>
      <c r="F342" s="221">
        <f>IFERROR(VLOOKUP(D342,'Vta RdV'!$A$3:$B$2000,2,0),0)</f>
        <v>1133.2</v>
      </c>
      <c r="G342" s="221">
        <f>VLOOKUP(D342,Objetivos!$G$5:$H$3000,2,0)</f>
        <v>2020.0723504761904</v>
      </c>
      <c r="H342" s="224">
        <f t="shared" si="12"/>
        <v>0.56097000670934949</v>
      </c>
      <c r="I342" s="221">
        <f>IF(H342="",0,RANK($H342,H341:H342,0))</f>
        <v>2</v>
      </c>
      <c r="L342" s="100"/>
      <c r="M342" s="84" t="s">
        <v>2582</v>
      </c>
    </row>
    <row r="343" spans="1:13" ht="17.25" x14ac:dyDescent="0.3">
      <c r="A343" s="206">
        <v>53</v>
      </c>
      <c r="B343" s="206" t="s">
        <v>1209</v>
      </c>
      <c r="C343" s="207" t="s">
        <v>764</v>
      </c>
      <c r="D343" s="207">
        <v>7680</v>
      </c>
      <c r="E343" s="207" t="s">
        <v>1214</v>
      </c>
      <c r="F343" s="66">
        <f>IFERROR(VLOOKUP(D343,'Vta RdV'!$A$3:$B$2000,2,0),0)</f>
        <v>706.67</v>
      </c>
      <c r="G343" s="66">
        <f>VLOOKUP(D343,Objetivos!$G$5:$H$3000,2,0)</f>
        <v>1766.5647466666667</v>
      </c>
      <c r="H343" s="67">
        <f t="shared" si="12"/>
        <v>0.4000249644590817</v>
      </c>
      <c r="I343" s="66">
        <f>IF(H343="",0,RANK($H343,H343:H344,0))</f>
        <v>2</v>
      </c>
      <c r="L343" s="100"/>
      <c r="M343" s="84" t="s">
        <v>2582</v>
      </c>
    </row>
    <row r="344" spans="1:13" ht="18" thickBot="1" x14ac:dyDescent="0.35">
      <c r="A344" s="208">
        <v>53</v>
      </c>
      <c r="B344" s="208" t="s">
        <v>1209</v>
      </c>
      <c r="C344" s="209" t="s">
        <v>764</v>
      </c>
      <c r="D344" s="209">
        <v>20255</v>
      </c>
      <c r="E344" s="209" t="s">
        <v>1215</v>
      </c>
      <c r="F344" s="55">
        <f>IFERROR(VLOOKUP(D344,'Vta RdV'!$A$3:$B$2000,2,0),0)</f>
        <v>1181.1400000000001</v>
      </c>
      <c r="G344" s="55">
        <f>VLOOKUP(D344,Objetivos!$G$5:$H$3000,2,0)</f>
        <v>1709.0312304761906</v>
      </c>
      <c r="H344" s="56">
        <f t="shared" si="12"/>
        <v>0.69111668583779884</v>
      </c>
      <c r="I344" s="55">
        <f>IF(H344="",0,RANK($H344,H343:H344,0))</f>
        <v>1</v>
      </c>
      <c r="L344" s="100"/>
      <c r="M344" s="84" t="s">
        <v>2582</v>
      </c>
    </row>
    <row r="345" spans="1:13" ht="17.25" x14ac:dyDescent="0.3">
      <c r="A345" s="210">
        <v>53</v>
      </c>
      <c r="B345" s="210" t="s">
        <v>1209</v>
      </c>
      <c r="C345" s="211" t="s">
        <v>764</v>
      </c>
      <c r="D345" s="211">
        <v>52061</v>
      </c>
      <c r="E345" s="211" t="s">
        <v>1216</v>
      </c>
      <c r="F345" s="220">
        <f>IFERROR(VLOOKUP(D345,'Vta RdV'!$A$3:$B$2000,2,0),0)</f>
        <v>781.89</v>
      </c>
      <c r="G345" s="220">
        <f>VLOOKUP(D345,Objetivos!$G$5:$H$3000,2,0)</f>
        <v>1447.6330895238098</v>
      </c>
      <c r="H345" s="223">
        <f t="shared" si="12"/>
        <v>0.5401161424523655</v>
      </c>
      <c r="I345" s="220">
        <f>IF(H345="",0,RANK($H345,H345:H346,0))</f>
        <v>2</v>
      </c>
      <c r="L345" s="100"/>
      <c r="M345" s="84" t="s">
        <v>2582</v>
      </c>
    </row>
    <row r="346" spans="1:13" ht="18" thickBot="1" x14ac:dyDescent="0.35">
      <c r="A346" s="212">
        <v>53</v>
      </c>
      <c r="B346" s="212" t="s">
        <v>1209</v>
      </c>
      <c r="C346" s="213" t="s">
        <v>764</v>
      </c>
      <c r="D346" s="213">
        <v>7736</v>
      </c>
      <c r="E346" s="213" t="s">
        <v>1217</v>
      </c>
      <c r="F346" s="221">
        <f>IFERROR(VLOOKUP(D346,'Vta RdV'!$A$3:$B$2000,2,0),0)</f>
        <v>1310.17</v>
      </c>
      <c r="G346" s="221">
        <f>VLOOKUP(D346,Objetivos!$G$5:$H$3000,2,0)</f>
        <v>1450.3841142857143</v>
      </c>
      <c r="H346" s="224">
        <f t="shared" si="12"/>
        <v>0.90332622034076338</v>
      </c>
      <c r="I346" s="221">
        <f>IF(H346="",0,RANK($H346,H345:H346,0))</f>
        <v>1</v>
      </c>
      <c r="L346" s="100"/>
      <c r="M346" s="84" t="s">
        <v>2582</v>
      </c>
    </row>
    <row r="347" spans="1:13" ht="17.25" x14ac:dyDescent="0.3">
      <c r="A347" s="206">
        <v>53</v>
      </c>
      <c r="B347" s="206" t="s">
        <v>1209</v>
      </c>
      <c r="C347" s="207" t="s">
        <v>764</v>
      </c>
      <c r="D347" s="207">
        <v>7026</v>
      </c>
      <c r="E347" s="207" t="s">
        <v>1218</v>
      </c>
      <c r="F347" s="66">
        <f>IFERROR(VLOOKUP(D347,'Vta RdV'!$A$3:$B$2000,2,0),0)</f>
        <v>0</v>
      </c>
      <c r="G347" s="66">
        <f>VLOOKUP(D347,Objetivos!$G$5:$H$3000,2,0)</f>
        <v>1344.5531961904762</v>
      </c>
      <c r="H347" s="67">
        <f t="shared" si="12"/>
        <v>0</v>
      </c>
      <c r="I347" s="66">
        <f>IF(H347="",0,RANK($H347,H347:H348,0))</f>
        <v>2</v>
      </c>
      <c r="L347" s="100"/>
      <c r="M347" s="84" t="s">
        <v>2582</v>
      </c>
    </row>
    <row r="348" spans="1:13" ht="18" thickBot="1" x14ac:dyDescent="0.35">
      <c r="A348" s="208">
        <v>53</v>
      </c>
      <c r="B348" s="208" t="s">
        <v>1209</v>
      </c>
      <c r="C348" s="209" t="s">
        <v>764</v>
      </c>
      <c r="D348" s="209">
        <v>52199</v>
      </c>
      <c r="E348" s="209" t="s">
        <v>1219</v>
      </c>
      <c r="F348" s="55">
        <f>IFERROR(VLOOKUP(D348,'Vta RdV'!$A$3:$B$2000,2,0),0)</f>
        <v>356.25</v>
      </c>
      <c r="G348" s="55">
        <f>VLOOKUP(D348,Objetivos!$G$5:$H$3000,2,0)</f>
        <v>945.7951085714285</v>
      </c>
      <c r="H348" s="56">
        <f t="shared" si="12"/>
        <v>0.376667204948962</v>
      </c>
      <c r="I348" s="55">
        <f>IF(H348="",0,RANK($H348,H347:H348,0))</f>
        <v>1</v>
      </c>
      <c r="L348" s="100"/>
      <c r="M348" s="84" t="s">
        <v>2582</v>
      </c>
    </row>
    <row r="349" spans="1:13" ht="17.25" x14ac:dyDescent="0.3">
      <c r="A349" s="210">
        <v>53</v>
      </c>
      <c r="B349" s="210" t="s">
        <v>1209</v>
      </c>
      <c r="C349" s="211" t="s">
        <v>764</v>
      </c>
      <c r="D349" s="211">
        <v>53982</v>
      </c>
      <c r="E349" s="211" t="s">
        <v>1220</v>
      </c>
      <c r="F349" s="220">
        <f>IFERROR(VLOOKUP(D349,'Vta RdV'!$A$3:$B$2000,2,0),0)</f>
        <v>0</v>
      </c>
      <c r="G349" s="220">
        <f>VLOOKUP(D349,Objetivos!$G$5:$H$3000,2,0)</f>
        <v>801.34703999999999</v>
      </c>
      <c r="H349" s="223">
        <f t="shared" si="12"/>
        <v>0</v>
      </c>
      <c r="I349" s="220">
        <f>IF(H349="",0,RANK($H349,H349:H350,0))</f>
        <v>2</v>
      </c>
      <c r="L349" s="100"/>
      <c r="M349" s="84" t="s">
        <v>2582</v>
      </c>
    </row>
    <row r="350" spans="1:13" ht="18" thickBot="1" x14ac:dyDescent="0.35">
      <c r="A350" s="212">
        <v>53</v>
      </c>
      <c r="B350" s="212" t="s">
        <v>1209</v>
      </c>
      <c r="C350" s="213" t="s">
        <v>764</v>
      </c>
      <c r="D350" s="213">
        <v>54063</v>
      </c>
      <c r="E350" s="213" t="s">
        <v>2541</v>
      </c>
      <c r="F350" s="221">
        <f>IFERROR(VLOOKUP(D350,'Vta RdV'!$A$3:$B$2000,2,0),0)</f>
        <v>361.23</v>
      </c>
      <c r="G350" s="221">
        <f>VLOOKUP(D350,Objetivos!$G$5:$H$3000,2,0)</f>
        <v>716.40632380952388</v>
      </c>
      <c r="H350" s="224">
        <f t="shared" si="12"/>
        <v>0.50422502983941109</v>
      </c>
      <c r="I350" s="221">
        <f>IF(H350="",0,RANK($H350,H349:H350,0))</f>
        <v>1</v>
      </c>
      <c r="L350" s="100"/>
      <c r="M350" s="84" t="s">
        <v>2582</v>
      </c>
    </row>
    <row r="351" spans="1:13" ht="17.25" x14ac:dyDescent="0.3">
      <c r="A351" s="206">
        <v>55</v>
      </c>
      <c r="B351" s="206" t="s">
        <v>1221</v>
      </c>
      <c r="C351" s="207" t="s">
        <v>386</v>
      </c>
      <c r="D351" s="207">
        <v>24032</v>
      </c>
      <c r="E351" s="207" t="s">
        <v>1222</v>
      </c>
      <c r="F351" s="66">
        <f>IFERROR(VLOOKUP(D351,'Vta RdV'!$A$3:$B$2000,2,0),0)</f>
        <v>2443.38</v>
      </c>
      <c r="G351" s="66">
        <f>VLOOKUP(D351,Objetivos!$G$5:$H$3000,2,0)</f>
        <v>3082.4086400000001</v>
      </c>
      <c r="H351" s="67">
        <f t="shared" si="12"/>
        <v>0.79268529431581147</v>
      </c>
      <c r="I351" s="66">
        <f>IF(H351="",0,RANK($H351,H351:H352,0))</f>
        <v>2</v>
      </c>
      <c r="L351" s="100"/>
      <c r="M351" s="84" t="s">
        <v>2582</v>
      </c>
    </row>
    <row r="352" spans="1:13" ht="18" thickBot="1" x14ac:dyDescent="0.35">
      <c r="A352" s="208">
        <v>55</v>
      </c>
      <c r="B352" s="208" t="s">
        <v>1221</v>
      </c>
      <c r="C352" s="209" t="s">
        <v>386</v>
      </c>
      <c r="D352" s="209">
        <v>24006</v>
      </c>
      <c r="E352" s="209" t="s">
        <v>1223</v>
      </c>
      <c r="F352" s="55">
        <f>IFERROR(VLOOKUP(D352,'Vta RdV'!$A$3:$B$2000,2,0),0)</f>
        <v>3795.1000000000004</v>
      </c>
      <c r="G352" s="55">
        <f>VLOOKUP(D352,Objetivos!$G$5:$H$3000,2,0)</f>
        <v>2721.3258133333334</v>
      </c>
      <c r="H352" s="56">
        <f t="shared" si="12"/>
        <v>1.3945775920713472</v>
      </c>
      <c r="I352" s="55">
        <f>IF(H352="",0,RANK($H352,H351:H352,0))</f>
        <v>1</v>
      </c>
      <c r="L352" s="100"/>
      <c r="M352" s="84" t="s">
        <v>2582</v>
      </c>
    </row>
    <row r="353" spans="1:13" ht="17.25" x14ac:dyDescent="0.3">
      <c r="A353" s="210">
        <v>55</v>
      </c>
      <c r="B353" s="210" t="s">
        <v>1221</v>
      </c>
      <c r="C353" s="211" t="s">
        <v>386</v>
      </c>
      <c r="D353" s="211">
        <v>24064</v>
      </c>
      <c r="E353" s="211" t="s">
        <v>1224</v>
      </c>
      <c r="F353" s="220">
        <f>IFERROR(VLOOKUP(D353,'Vta RdV'!$A$3:$B$2000,2,0),0)</f>
        <v>2118.2399999999998</v>
      </c>
      <c r="G353" s="220">
        <f>VLOOKUP(D353,Objetivos!$G$5:$H$3000,2,0)</f>
        <v>2236.3877485714288</v>
      </c>
      <c r="H353" s="223">
        <f t="shared" si="12"/>
        <v>0.94717027552717548</v>
      </c>
      <c r="I353" s="220">
        <f>IF(H353="",0,RANK($H353,H353:H354,0))</f>
        <v>2</v>
      </c>
      <c r="L353" s="100"/>
      <c r="M353" s="84" t="s">
        <v>2582</v>
      </c>
    </row>
    <row r="354" spans="1:13" ht="18" thickBot="1" x14ac:dyDescent="0.35">
      <c r="A354" s="212">
        <v>55</v>
      </c>
      <c r="B354" s="212" t="s">
        <v>1221</v>
      </c>
      <c r="C354" s="213" t="s">
        <v>386</v>
      </c>
      <c r="D354" s="213">
        <v>6749</v>
      </c>
      <c r="E354" s="213" t="s">
        <v>1225</v>
      </c>
      <c r="F354" s="221">
        <f>IFERROR(VLOOKUP(D354,'Vta RdV'!$A$3:$B$2000,2,0),0)</f>
        <v>2243.3599999999997</v>
      </c>
      <c r="G354" s="221">
        <f>VLOOKUP(D354,Objetivos!$G$5:$H$3000,2,0)</f>
        <v>1843.9533333333334</v>
      </c>
      <c r="H354" s="224">
        <f t="shared" si="12"/>
        <v>1.2166034570650737</v>
      </c>
      <c r="I354" s="221">
        <f>IF(H354="",0,RANK($H354,H353:H354,0))</f>
        <v>1</v>
      </c>
      <c r="L354" s="100"/>
      <c r="M354" s="84" t="s">
        <v>2582</v>
      </c>
    </row>
    <row r="355" spans="1:13" ht="17.25" x14ac:dyDescent="0.3">
      <c r="A355" s="206">
        <v>55</v>
      </c>
      <c r="B355" s="206" t="s">
        <v>1221</v>
      </c>
      <c r="C355" s="207" t="s">
        <v>386</v>
      </c>
      <c r="D355" s="207">
        <v>1383</v>
      </c>
      <c r="E355" s="207" t="s">
        <v>1226</v>
      </c>
      <c r="F355" s="66">
        <f>IFERROR(VLOOKUP(D355,'Vta RdV'!$A$3:$B$2000,2,0),0)</f>
        <v>1162.1500000000001</v>
      </c>
      <c r="G355" s="66">
        <f>VLOOKUP(D355,Objetivos!$G$5:$H$3000,2,0)</f>
        <v>1672.8824533333334</v>
      </c>
      <c r="H355" s="67">
        <f t="shared" si="12"/>
        <v>0.69469913901262836</v>
      </c>
      <c r="I355" s="66">
        <f>IF(H355="",0,RANK($H355,H355:H356,0))</f>
        <v>1</v>
      </c>
      <c r="L355" s="100"/>
      <c r="M355" s="84" t="s">
        <v>2582</v>
      </c>
    </row>
    <row r="356" spans="1:13" ht="18" thickBot="1" x14ac:dyDescent="0.35">
      <c r="A356" s="208">
        <v>55</v>
      </c>
      <c r="B356" s="208" t="s">
        <v>1221</v>
      </c>
      <c r="C356" s="209" t="s">
        <v>386</v>
      </c>
      <c r="D356" s="209">
        <v>52824</v>
      </c>
      <c r="E356" s="209" t="s">
        <v>1227</v>
      </c>
      <c r="F356" s="55">
        <f>IFERROR(VLOOKUP(D356,'Vta RdV'!$A$3:$B$2000,2,0),0)</f>
        <v>1015.7</v>
      </c>
      <c r="G356" s="55">
        <f>VLOOKUP(D356,Objetivos!$G$5:$H$3000,2,0)</f>
        <v>1592.4016080000001</v>
      </c>
      <c r="H356" s="56">
        <f t="shared" si="12"/>
        <v>0.6378416066005379</v>
      </c>
      <c r="I356" s="55">
        <f>IF(H356="",0,RANK($H356,H355:H356,0))</f>
        <v>2</v>
      </c>
      <c r="L356" s="100"/>
      <c r="M356" s="84" t="s">
        <v>2582</v>
      </c>
    </row>
    <row r="357" spans="1:13" ht="17.25" x14ac:dyDescent="0.3">
      <c r="A357" s="210">
        <v>55</v>
      </c>
      <c r="B357" s="210" t="s">
        <v>1221</v>
      </c>
      <c r="C357" s="211" t="s">
        <v>386</v>
      </c>
      <c r="D357" s="211">
        <v>40536</v>
      </c>
      <c r="E357" s="211" t="s">
        <v>1228</v>
      </c>
      <c r="F357" s="220">
        <f>IFERROR(VLOOKUP(D357,'Vta RdV'!$A$3:$B$2000,2,0),0)</f>
        <v>1664.9</v>
      </c>
      <c r="G357" s="220">
        <f>VLOOKUP(D357,Objetivos!$G$5:$H$3000,2,0)</f>
        <v>1653.2822019047621</v>
      </c>
      <c r="H357" s="223">
        <f t="shared" si="12"/>
        <v>1.0070271113315397</v>
      </c>
      <c r="I357" s="220">
        <f>IF(H357="",0,RANK($H357,H357:H358,0))</f>
        <v>2</v>
      </c>
      <c r="L357" s="100"/>
      <c r="M357" s="84" t="s">
        <v>2582</v>
      </c>
    </row>
    <row r="358" spans="1:13" ht="18" thickBot="1" x14ac:dyDescent="0.35">
      <c r="A358" s="212">
        <v>55</v>
      </c>
      <c r="B358" s="212" t="s">
        <v>1221</v>
      </c>
      <c r="C358" s="213" t="s">
        <v>386</v>
      </c>
      <c r="D358" s="213">
        <v>53434</v>
      </c>
      <c r="E358" s="213" t="s">
        <v>1229</v>
      </c>
      <c r="F358" s="221">
        <f>IFERROR(VLOOKUP(D358,'Vta RdV'!$A$3:$B$2000,2,0),0)</f>
        <v>1570.33</v>
      </c>
      <c r="G358" s="221">
        <f>VLOOKUP(D358,Objetivos!$G$5:$H$3000,2,0)</f>
        <v>1269.5074971428571</v>
      </c>
      <c r="H358" s="224">
        <f t="shared" si="12"/>
        <v>1.2369600049894713</v>
      </c>
      <c r="I358" s="221">
        <f>IF(H358="",0,RANK($H358,H357:H358,0))</f>
        <v>1</v>
      </c>
      <c r="L358" s="100"/>
      <c r="M358" s="84" t="s">
        <v>2582</v>
      </c>
    </row>
    <row r="359" spans="1:13" ht="17.25" x14ac:dyDescent="0.3">
      <c r="A359" s="206">
        <v>55</v>
      </c>
      <c r="B359" s="206" t="s">
        <v>1221</v>
      </c>
      <c r="C359" s="207" t="s">
        <v>386</v>
      </c>
      <c r="D359" s="207">
        <v>42236</v>
      </c>
      <c r="E359" s="207" t="s">
        <v>1230</v>
      </c>
      <c r="F359" s="66">
        <f>IFERROR(VLOOKUP(D359,'Vta RdV'!$A$3:$B$2000,2,0),0)</f>
        <v>2191.69</v>
      </c>
      <c r="G359" s="66">
        <f>VLOOKUP(D359,Objetivos!$G$5:$H$3000,2,0)</f>
        <v>1207.3450133333333</v>
      </c>
      <c r="H359" s="67">
        <f t="shared" si="12"/>
        <v>1.8152971816639301</v>
      </c>
      <c r="I359" s="66">
        <f>IF(H359="",0,RANK($H359,H359:H360,0))</f>
        <v>1</v>
      </c>
      <c r="L359" s="100"/>
      <c r="M359" s="84" t="s">
        <v>2582</v>
      </c>
    </row>
    <row r="360" spans="1:13" ht="18" thickBot="1" x14ac:dyDescent="0.35">
      <c r="A360" s="208">
        <v>55</v>
      </c>
      <c r="B360" s="208" t="s">
        <v>1221</v>
      </c>
      <c r="C360" s="209" t="s">
        <v>386</v>
      </c>
      <c r="D360" s="209">
        <v>53895</v>
      </c>
      <c r="E360" s="209" t="s">
        <v>1231</v>
      </c>
      <c r="F360" s="55">
        <f>IFERROR(VLOOKUP(D360,'Vta RdV'!$A$3:$B$2000,2,0),0)</f>
        <v>758.49</v>
      </c>
      <c r="G360" s="55">
        <f>VLOOKUP(D360,Objetivos!$G$5:$H$3000,2,0)</f>
        <v>1124.9193447619048</v>
      </c>
      <c r="H360" s="56">
        <f t="shared" si="12"/>
        <v>0.67426167354294941</v>
      </c>
      <c r="I360" s="55">
        <f>IF(H360="",0,RANK($H360,H359:H360,0))</f>
        <v>2</v>
      </c>
      <c r="L360" s="100"/>
      <c r="M360" s="84" t="s">
        <v>2582</v>
      </c>
    </row>
    <row r="361" spans="1:13" ht="17.25" x14ac:dyDescent="0.3">
      <c r="A361" s="246">
        <v>55</v>
      </c>
      <c r="B361" s="246" t="s">
        <v>1221</v>
      </c>
      <c r="C361" s="247" t="s">
        <v>386</v>
      </c>
      <c r="D361" s="247">
        <v>53942</v>
      </c>
      <c r="E361" s="247" t="s">
        <v>1232</v>
      </c>
      <c r="F361" s="57">
        <f>IFERROR(VLOOKUP(D361,'Vta RdV'!$A$3:$B$2000,2,0),0)</f>
        <v>835.31999999999994</v>
      </c>
      <c r="G361" s="57">
        <f>VLOOKUP(D361,Objetivos!$G$5:$H$3000,2,0)</f>
        <v>794.10713142857151</v>
      </c>
      <c r="H361" s="58">
        <f t="shared" si="12"/>
        <v>1.0518983735825265</v>
      </c>
      <c r="I361" s="57">
        <f>IF(H361="",0,RANK($H361,H361:H363,0))</f>
        <v>2</v>
      </c>
      <c r="L361" s="100"/>
      <c r="M361" s="84" t="s">
        <v>2582</v>
      </c>
    </row>
    <row r="362" spans="1:13" ht="17.25" x14ac:dyDescent="0.3">
      <c r="A362" s="239">
        <v>55</v>
      </c>
      <c r="B362" s="239" t="s">
        <v>1221</v>
      </c>
      <c r="C362" s="240" t="s">
        <v>386</v>
      </c>
      <c r="D362" s="240">
        <v>53842</v>
      </c>
      <c r="E362" s="240" t="s">
        <v>1233</v>
      </c>
      <c r="F362" s="241">
        <f>IFERROR(VLOOKUP(D362,'Vta RdV'!$A$3:$B$2000,2,0),0)</f>
        <v>307.2</v>
      </c>
      <c r="G362" s="241">
        <f>VLOOKUP(D362,Objetivos!$G$5:$H$3000,2,0)</f>
        <v>711.60245333333341</v>
      </c>
      <c r="H362" s="242">
        <f t="shared" si="12"/>
        <v>0.43170171569953736</v>
      </c>
      <c r="I362" s="241">
        <f>IF(H362="",0,RANK($H362,H361:H363,0))</f>
        <v>3</v>
      </c>
      <c r="L362" s="100"/>
      <c r="M362" s="84" t="s">
        <v>2582</v>
      </c>
    </row>
    <row r="363" spans="1:13" ht="18" thickBot="1" x14ac:dyDescent="0.35">
      <c r="A363" s="243">
        <v>55</v>
      </c>
      <c r="B363" s="243" t="s">
        <v>1221</v>
      </c>
      <c r="C363" s="244" t="s">
        <v>386</v>
      </c>
      <c r="D363" s="244">
        <v>54079</v>
      </c>
      <c r="E363" s="244" t="s">
        <v>1234</v>
      </c>
      <c r="F363" s="59">
        <f>IFERROR(VLOOKUP(D363,'Vta RdV'!$A$3:$B$2000,2,0),0)</f>
        <v>909.9</v>
      </c>
      <c r="G363" s="59">
        <f>VLOOKUP(D363,Objetivos!$G$5:$H$3000,2,0)</f>
        <v>821.49354666666682</v>
      </c>
      <c r="H363" s="60">
        <f t="shared" si="12"/>
        <v>1.1076167350212982</v>
      </c>
      <c r="I363" s="59">
        <f>IF(H363="",0,RANK($H363,H361:H363,0))</f>
        <v>1</v>
      </c>
      <c r="L363" s="100"/>
      <c r="M363" s="84" t="s">
        <v>2582</v>
      </c>
    </row>
    <row r="364" spans="1:13" ht="17.25" x14ac:dyDescent="0.3">
      <c r="A364" s="206">
        <v>55</v>
      </c>
      <c r="B364" s="206" t="s">
        <v>1235</v>
      </c>
      <c r="C364" s="207" t="s">
        <v>387</v>
      </c>
      <c r="D364" s="207">
        <v>58815</v>
      </c>
      <c r="E364" s="207" t="s">
        <v>1236</v>
      </c>
      <c r="F364" s="66">
        <f>IFERROR(VLOOKUP(D364,'Vta RdV'!$A$3:$B$2000,2,0),0)</f>
        <v>1566.6899999999998</v>
      </c>
      <c r="G364" s="66">
        <f>VLOOKUP(D364,Objetivos!$G$5:$H$3000,2,0)</f>
        <v>2996.0821561904763</v>
      </c>
      <c r="H364" s="67">
        <f t="shared" si="12"/>
        <v>0.52291289701883503</v>
      </c>
      <c r="I364" s="66">
        <f>IF(H364="",0,RANK($H364,H364:H365,0))</f>
        <v>1</v>
      </c>
      <c r="L364" s="100"/>
      <c r="M364" s="84" t="s">
        <v>2582</v>
      </c>
    </row>
    <row r="365" spans="1:13" ht="18" thickBot="1" x14ac:dyDescent="0.35">
      <c r="A365" s="208">
        <v>55</v>
      </c>
      <c r="B365" s="208" t="s">
        <v>1235</v>
      </c>
      <c r="C365" s="209" t="s">
        <v>387</v>
      </c>
      <c r="D365" s="209">
        <v>3988</v>
      </c>
      <c r="E365" s="209" t="s">
        <v>1237</v>
      </c>
      <c r="F365" s="55">
        <f>IFERROR(VLOOKUP(D365,'Vta RdV'!$A$3:$B$2000,2,0),0)</f>
        <v>453.96</v>
      </c>
      <c r="G365" s="55">
        <f>VLOOKUP(D365,Objetivos!$G$5:$H$3000,2,0)</f>
        <v>2283.1854933333334</v>
      </c>
      <c r="H365" s="56">
        <f t="shared" si="12"/>
        <v>0.19882747211101176</v>
      </c>
      <c r="I365" s="55">
        <f>IF(H365="",0,RANK($H365,H364:H365,0))</f>
        <v>2</v>
      </c>
      <c r="L365" s="100"/>
      <c r="M365" s="84" t="s">
        <v>2582</v>
      </c>
    </row>
    <row r="366" spans="1:13" ht="17.25" x14ac:dyDescent="0.3">
      <c r="A366" s="210">
        <v>55</v>
      </c>
      <c r="B366" s="210" t="s">
        <v>1235</v>
      </c>
      <c r="C366" s="211" t="s">
        <v>387</v>
      </c>
      <c r="D366" s="211">
        <v>735</v>
      </c>
      <c r="E366" s="211" t="s">
        <v>1238</v>
      </c>
      <c r="F366" s="220">
        <f>IFERROR(VLOOKUP(D366,'Vta RdV'!$A$3:$B$2000,2,0),0)</f>
        <v>3826.6</v>
      </c>
      <c r="G366" s="220">
        <f>VLOOKUP(D366,Objetivos!$G$5:$H$3000,2,0)</f>
        <v>2313.3284190476193</v>
      </c>
      <c r="H366" s="223">
        <f t="shared" si="12"/>
        <v>1.6541533698770639</v>
      </c>
      <c r="I366" s="220">
        <f>IF(H366="",0,RANK($H366,H366:H367,0))</f>
        <v>1</v>
      </c>
      <c r="L366" s="100"/>
      <c r="M366" s="84" t="s">
        <v>2582</v>
      </c>
    </row>
    <row r="367" spans="1:13" ht="18" thickBot="1" x14ac:dyDescent="0.35">
      <c r="A367" s="212">
        <v>55</v>
      </c>
      <c r="B367" s="212" t="s">
        <v>1235</v>
      </c>
      <c r="C367" s="213" t="s">
        <v>387</v>
      </c>
      <c r="D367" s="213">
        <v>30321</v>
      </c>
      <c r="E367" s="213" t="s">
        <v>1239</v>
      </c>
      <c r="F367" s="221">
        <f>IFERROR(VLOOKUP(D367,'Vta RdV'!$A$3:$B$2000,2,0),0)</f>
        <v>1923.51</v>
      </c>
      <c r="G367" s="221">
        <f>VLOOKUP(D367,Objetivos!$G$5:$H$3000,2,0)</f>
        <v>2205.1955276190474</v>
      </c>
      <c r="H367" s="224">
        <f t="shared" si="12"/>
        <v>0.87226278845069871</v>
      </c>
      <c r="I367" s="221">
        <f>IF(H367="",0,RANK($H367,H366:H367,0))</f>
        <v>2</v>
      </c>
      <c r="L367" s="100"/>
      <c r="M367" s="84" t="s">
        <v>2582</v>
      </c>
    </row>
    <row r="368" spans="1:13" ht="17.25" x14ac:dyDescent="0.3">
      <c r="A368" s="206">
        <v>55</v>
      </c>
      <c r="B368" s="206" t="s">
        <v>1235</v>
      </c>
      <c r="C368" s="207" t="s">
        <v>387</v>
      </c>
      <c r="D368" s="207">
        <v>3130</v>
      </c>
      <c r="E368" s="207" t="s">
        <v>1240</v>
      </c>
      <c r="F368" s="66">
        <f>IFERROR(VLOOKUP(D368,'Vta RdV'!$A$3:$B$2000,2,0),0)</f>
        <v>943.80000000000007</v>
      </c>
      <c r="G368" s="66">
        <f>VLOOKUP(D368,Objetivos!$G$5:$H$3000,2,0)</f>
        <v>2396.7834438095238</v>
      </c>
      <c r="H368" s="67">
        <f t="shared" si="12"/>
        <v>0.39377775344604948</v>
      </c>
      <c r="I368" s="66">
        <f>IF(H368="",0,RANK($H368,H368:H369,0))</f>
        <v>1</v>
      </c>
      <c r="L368" s="100"/>
      <c r="M368" s="84" t="s">
        <v>2582</v>
      </c>
    </row>
    <row r="369" spans="1:13" ht="18" thickBot="1" x14ac:dyDescent="0.35">
      <c r="A369" s="208">
        <v>55</v>
      </c>
      <c r="B369" s="208" t="s">
        <v>1235</v>
      </c>
      <c r="C369" s="209" t="s">
        <v>387</v>
      </c>
      <c r="D369" s="209">
        <v>7688</v>
      </c>
      <c r="E369" s="209" t="s">
        <v>1241</v>
      </c>
      <c r="F369" s="55">
        <f>IFERROR(VLOOKUP(D369,'Vta RdV'!$A$3:$B$2000,2,0),0)</f>
        <v>432.34000000000003</v>
      </c>
      <c r="G369" s="55">
        <f>VLOOKUP(D369,Objetivos!$G$5:$H$3000,2,0)</f>
        <v>2028.866620952381</v>
      </c>
      <c r="H369" s="56">
        <f t="shared" si="12"/>
        <v>0.21309434318410395</v>
      </c>
      <c r="I369" s="55">
        <f>IF(H369="",0,RANK($H369,H368:H369,0))</f>
        <v>2</v>
      </c>
      <c r="L369" s="100"/>
      <c r="M369" s="84" t="s">
        <v>2582</v>
      </c>
    </row>
    <row r="370" spans="1:13" ht="17.25" x14ac:dyDescent="0.3">
      <c r="A370" s="210">
        <v>55</v>
      </c>
      <c r="B370" s="210" t="s">
        <v>1235</v>
      </c>
      <c r="C370" s="211" t="s">
        <v>387</v>
      </c>
      <c r="D370" s="211">
        <v>3832</v>
      </c>
      <c r="E370" s="211" t="s">
        <v>1242</v>
      </c>
      <c r="F370" s="220">
        <f>IFERROR(VLOOKUP(D370,'Vta RdV'!$A$3:$B$2000,2,0),0)</f>
        <v>446.28</v>
      </c>
      <c r="G370" s="220">
        <f>VLOOKUP(D370,Objetivos!$G$5:$H$3000,2,0)</f>
        <v>1824.7737676190475</v>
      </c>
      <c r="H370" s="223">
        <f t="shared" si="12"/>
        <v>0.24456730358542095</v>
      </c>
      <c r="I370" s="220">
        <f>IF(H370="",0,RANK($H370,H370:H371,0))</f>
        <v>2</v>
      </c>
      <c r="L370" s="100"/>
      <c r="M370" s="84" t="s">
        <v>2582</v>
      </c>
    </row>
    <row r="371" spans="1:13" ht="18" thickBot="1" x14ac:dyDescent="0.35">
      <c r="A371" s="212">
        <v>55</v>
      </c>
      <c r="B371" s="212" t="s">
        <v>1235</v>
      </c>
      <c r="C371" s="213" t="s">
        <v>387</v>
      </c>
      <c r="D371" s="213">
        <v>42112</v>
      </c>
      <c r="E371" s="213" t="s">
        <v>1243</v>
      </c>
      <c r="F371" s="221">
        <f>IFERROR(VLOOKUP(D371,'Vta RdV'!$A$3:$B$2000,2,0),0)</f>
        <v>1963.1000000000001</v>
      </c>
      <c r="G371" s="221">
        <f>VLOOKUP(D371,Objetivos!$G$5:$H$3000,2,0)</f>
        <v>1745.5769904761908</v>
      </c>
      <c r="H371" s="224">
        <f t="shared" si="12"/>
        <v>1.1246138157816055</v>
      </c>
      <c r="I371" s="221">
        <f>IF(H371="",0,RANK($H371,H370:H371,0))</f>
        <v>1</v>
      </c>
      <c r="L371" s="100"/>
      <c r="M371" s="84" t="s">
        <v>2582</v>
      </c>
    </row>
    <row r="372" spans="1:13" ht="17.25" x14ac:dyDescent="0.3">
      <c r="A372" s="206">
        <v>55</v>
      </c>
      <c r="B372" s="206" t="s">
        <v>1235</v>
      </c>
      <c r="C372" s="207" t="s">
        <v>387</v>
      </c>
      <c r="D372" s="207">
        <v>9082</v>
      </c>
      <c r="E372" s="207" t="s">
        <v>1244</v>
      </c>
      <c r="F372" s="66">
        <f>IFERROR(VLOOKUP(D372,'Vta RdV'!$A$3:$B$2000,2,0),0)</f>
        <v>1601.81</v>
      </c>
      <c r="G372" s="66">
        <f>VLOOKUP(D372,Objetivos!$G$5:$H$3000,2,0)</f>
        <v>1697.6377295238099</v>
      </c>
      <c r="H372" s="67">
        <f t="shared" si="12"/>
        <v>0.9435523092723147</v>
      </c>
      <c r="I372" s="66">
        <f>IF(H372="",0,RANK($H372,H372:H373,0))</f>
        <v>2</v>
      </c>
      <c r="L372" s="100"/>
      <c r="M372" s="84" t="s">
        <v>2582</v>
      </c>
    </row>
    <row r="373" spans="1:13" ht="18" thickBot="1" x14ac:dyDescent="0.35">
      <c r="A373" s="208">
        <v>55</v>
      </c>
      <c r="B373" s="208" t="s">
        <v>1235</v>
      </c>
      <c r="C373" s="209" t="s">
        <v>387</v>
      </c>
      <c r="D373" s="209">
        <v>3236</v>
      </c>
      <c r="E373" s="209" t="s">
        <v>1245</v>
      </c>
      <c r="F373" s="55">
        <f>IFERROR(VLOOKUP(D373,'Vta RdV'!$A$3:$B$2000,2,0),0)</f>
        <v>1594.65</v>
      </c>
      <c r="G373" s="55">
        <f>VLOOKUP(D373,Objetivos!$G$5:$H$3000,2,0)</f>
        <v>1306.8303466666669</v>
      </c>
      <c r="H373" s="56">
        <f t="shared" si="12"/>
        <v>1.2202425541061814</v>
      </c>
      <c r="I373" s="55">
        <f>IF(H373="",0,RANK($H373,H372:H373,0))</f>
        <v>1</v>
      </c>
      <c r="L373" s="100"/>
      <c r="M373" s="84" t="s">
        <v>2582</v>
      </c>
    </row>
    <row r="374" spans="1:13" ht="17.25" x14ac:dyDescent="0.3">
      <c r="A374" s="246">
        <v>55</v>
      </c>
      <c r="B374" s="246" t="s">
        <v>1235</v>
      </c>
      <c r="C374" s="247" t="s">
        <v>387</v>
      </c>
      <c r="D374" s="247">
        <v>29251</v>
      </c>
      <c r="E374" s="247" t="s">
        <v>1246</v>
      </c>
      <c r="F374" s="57">
        <f>IFERROR(VLOOKUP(D374,'Vta RdV'!$A$3:$B$2000,2,0),0)</f>
        <v>196.8</v>
      </c>
      <c r="G374" s="57">
        <f>VLOOKUP(D374,Objetivos!$G$5:$H$3000,2,0)</f>
        <v>1833.3863847619048</v>
      </c>
      <c r="H374" s="58">
        <f t="shared" si="12"/>
        <v>0.10734234836458531</v>
      </c>
      <c r="I374" s="57">
        <f>IF(H374="",0,RANK($H374,H374:H376,0))</f>
        <v>3</v>
      </c>
      <c r="L374" s="100"/>
      <c r="M374" s="84" t="s">
        <v>2582</v>
      </c>
    </row>
    <row r="375" spans="1:13" ht="17.25" x14ac:dyDescent="0.3">
      <c r="A375" s="239">
        <v>55</v>
      </c>
      <c r="B375" s="239" t="s">
        <v>1235</v>
      </c>
      <c r="C375" s="240" t="s">
        <v>387</v>
      </c>
      <c r="D375" s="240">
        <v>25082</v>
      </c>
      <c r="E375" s="240" t="s">
        <v>1247</v>
      </c>
      <c r="F375" s="241">
        <f>IFERROR(VLOOKUP(D375,'Vta RdV'!$A$3:$B$2000,2,0),0)</f>
        <v>443.44</v>
      </c>
      <c r="G375" s="241">
        <f>VLOOKUP(D375,Objetivos!$G$5:$H$3000,2,0)</f>
        <v>1424.0683885714288</v>
      </c>
      <c r="H375" s="242">
        <f t="shared" si="12"/>
        <v>0.31138953968695432</v>
      </c>
      <c r="I375" s="241">
        <f>IF(H375="",0,RANK($H375,H374:H376,0))</f>
        <v>2</v>
      </c>
      <c r="L375" s="100"/>
      <c r="M375" s="84" t="s">
        <v>2582</v>
      </c>
    </row>
    <row r="376" spans="1:13" ht="18" thickBot="1" x14ac:dyDescent="0.35">
      <c r="A376" s="243">
        <v>55</v>
      </c>
      <c r="B376" s="243" t="s">
        <v>1235</v>
      </c>
      <c r="C376" s="244" t="s">
        <v>387</v>
      </c>
      <c r="D376" s="244">
        <v>53499</v>
      </c>
      <c r="E376" s="244" t="s">
        <v>1248</v>
      </c>
      <c r="F376" s="59">
        <f>IFERROR(VLOOKUP(D376,'Vta RdV'!$A$3:$B$2000,2,0),0)</f>
        <v>556.95000000000005</v>
      </c>
      <c r="G376" s="59">
        <f>VLOOKUP(D376,Objetivos!$G$5:$H$3000,2,0)</f>
        <v>1227.2030095238097</v>
      </c>
      <c r="H376" s="60">
        <f t="shared" si="12"/>
        <v>0.45383689224826201</v>
      </c>
      <c r="I376" s="59">
        <f>IF(H376="",0,RANK($H376,H374:H376,0))</f>
        <v>1</v>
      </c>
      <c r="L376" s="100"/>
      <c r="M376" s="84" t="s">
        <v>2582</v>
      </c>
    </row>
    <row r="377" spans="1:13" ht="17.25" x14ac:dyDescent="0.3">
      <c r="A377" s="206">
        <v>55</v>
      </c>
      <c r="B377" s="206" t="s">
        <v>1249</v>
      </c>
      <c r="C377" s="207" t="s">
        <v>389</v>
      </c>
      <c r="D377" s="207">
        <v>52761</v>
      </c>
      <c r="E377" s="207" t="s">
        <v>1250</v>
      </c>
      <c r="F377" s="66">
        <f>IFERROR(VLOOKUP(D377,'Vta RdV'!$A$3:$B$2000,2,0),0)</f>
        <v>2894.26</v>
      </c>
      <c r="G377" s="66">
        <f>VLOOKUP(D377,Objetivos!$G$5:$H$3000,2,0)</f>
        <v>1957.5098590476191</v>
      </c>
      <c r="H377" s="67">
        <f t="shared" si="12"/>
        <v>1.4785417231094484</v>
      </c>
      <c r="I377" s="66">
        <f>IF(H377="",0,RANK($H377,H377:H378,0))</f>
        <v>1</v>
      </c>
      <c r="L377" s="100"/>
      <c r="M377" s="84" t="s">
        <v>2582</v>
      </c>
    </row>
    <row r="378" spans="1:13" ht="18" thickBot="1" x14ac:dyDescent="0.35">
      <c r="A378" s="208">
        <v>55</v>
      </c>
      <c r="B378" s="208" t="s">
        <v>1249</v>
      </c>
      <c r="C378" s="209" t="s">
        <v>389</v>
      </c>
      <c r="D378" s="209">
        <v>42256</v>
      </c>
      <c r="E378" s="209" t="s">
        <v>1251</v>
      </c>
      <c r="F378" s="55">
        <f>IFERROR(VLOOKUP(D378,'Vta RdV'!$A$3:$B$2000,2,0),0)</f>
        <v>1540.55</v>
      </c>
      <c r="G378" s="55">
        <f>VLOOKUP(D378,Objetivos!$G$5:$H$3000,2,0)</f>
        <v>1843.8044876190479</v>
      </c>
      <c r="H378" s="56">
        <f t="shared" si="12"/>
        <v>0.8355278503467316</v>
      </c>
      <c r="I378" s="55">
        <f>IF(H378="",0,RANK($H378,H377:H378,0))</f>
        <v>2</v>
      </c>
      <c r="L378" s="100"/>
      <c r="M378" s="84" t="s">
        <v>2582</v>
      </c>
    </row>
    <row r="379" spans="1:13" ht="17.25" x14ac:dyDescent="0.3">
      <c r="A379" s="210">
        <v>55</v>
      </c>
      <c r="B379" s="210" t="s">
        <v>1249</v>
      </c>
      <c r="C379" s="211" t="s">
        <v>389</v>
      </c>
      <c r="D379" s="211">
        <v>4833</v>
      </c>
      <c r="E379" s="211" t="s">
        <v>1252</v>
      </c>
      <c r="F379" s="220">
        <f>IFERROR(VLOOKUP(D379,'Vta RdV'!$A$3:$B$2000,2,0),0)</f>
        <v>1878.03</v>
      </c>
      <c r="G379" s="220">
        <f>VLOOKUP(D379,Objetivos!$G$5:$H$3000,2,0)</f>
        <v>1692.126795789474</v>
      </c>
      <c r="H379" s="223">
        <f t="shared" si="12"/>
        <v>1.109863637094519</v>
      </c>
      <c r="I379" s="220">
        <f>IF(H379="",0,RANK($H379,H379:H380,0))</f>
        <v>1</v>
      </c>
      <c r="L379" s="100"/>
      <c r="M379" s="84" t="s">
        <v>2582</v>
      </c>
    </row>
    <row r="380" spans="1:13" ht="18" thickBot="1" x14ac:dyDescent="0.35">
      <c r="A380" s="212">
        <v>55</v>
      </c>
      <c r="B380" s="212" t="s">
        <v>1249</v>
      </c>
      <c r="C380" s="213" t="s">
        <v>389</v>
      </c>
      <c r="D380" s="213">
        <v>52615</v>
      </c>
      <c r="E380" s="213" t="s">
        <v>1253</v>
      </c>
      <c r="F380" s="221">
        <f>IFERROR(VLOOKUP(D380,'Vta RdV'!$A$3:$B$2000,2,0),0)</f>
        <v>309.25</v>
      </c>
      <c r="G380" s="221">
        <f>VLOOKUP(D380,Objetivos!$G$5:$H$3000,2,0)</f>
        <v>1574.6040000000003</v>
      </c>
      <c r="H380" s="224">
        <f t="shared" si="12"/>
        <v>0.19639858656525702</v>
      </c>
      <c r="I380" s="221">
        <f>IF(H380="",0,RANK($H380,H379:H380,0))</f>
        <v>2</v>
      </c>
      <c r="L380" s="100"/>
      <c r="M380" s="84" t="s">
        <v>2582</v>
      </c>
    </row>
    <row r="381" spans="1:13" ht="17.25" x14ac:dyDescent="0.3">
      <c r="A381" s="206">
        <v>55</v>
      </c>
      <c r="B381" s="206" t="s">
        <v>1249</v>
      </c>
      <c r="C381" s="207" t="s">
        <v>389</v>
      </c>
      <c r="D381" s="207">
        <v>52350</v>
      </c>
      <c r="E381" s="207" t="s">
        <v>1254</v>
      </c>
      <c r="F381" s="66">
        <f>IFERROR(VLOOKUP(D381,'Vta RdV'!$A$3:$B$2000,2,0),0)</f>
        <v>349.98</v>
      </c>
      <c r="G381" s="66">
        <f>VLOOKUP(D381,Objetivos!$G$5:$H$3000,2,0)</f>
        <v>1409.6615542857144</v>
      </c>
      <c r="H381" s="67">
        <f t="shared" si="12"/>
        <v>0.24827235937305348</v>
      </c>
      <c r="I381" s="66">
        <f>IF(H381="",0,RANK($H381,H381:H382,0))</f>
        <v>2</v>
      </c>
      <c r="L381" s="100"/>
      <c r="M381" s="84" t="s">
        <v>2582</v>
      </c>
    </row>
    <row r="382" spans="1:13" ht="18" thickBot="1" x14ac:dyDescent="0.35">
      <c r="A382" s="208">
        <v>55</v>
      </c>
      <c r="B382" s="208" t="s">
        <v>1249</v>
      </c>
      <c r="C382" s="209" t="s">
        <v>389</v>
      </c>
      <c r="D382" s="209">
        <v>53955</v>
      </c>
      <c r="E382" s="209" t="s">
        <v>1255</v>
      </c>
      <c r="F382" s="55">
        <f>IFERROR(VLOOKUP(D382,'Vta RdV'!$A$3:$B$2000,2,0),0)</f>
        <v>796.68000000000006</v>
      </c>
      <c r="G382" s="55">
        <f>VLOOKUP(D382,Objetivos!$G$5:$H$3000,2,0)</f>
        <v>1121.5144152380954</v>
      </c>
      <c r="H382" s="56">
        <f t="shared" si="12"/>
        <v>0.71036090947691155</v>
      </c>
      <c r="I382" s="55">
        <f>IF(H382="",0,RANK($H382,H381:H382,0))</f>
        <v>1</v>
      </c>
      <c r="L382" s="100"/>
      <c r="M382" s="84" t="s">
        <v>2582</v>
      </c>
    </row>
    <row r="383" spans="1:13" ht="17.25" x14ac:dyDescent="0.3">
      <c r="A383" s="246">
        <v>55</v>
      </c>
      <c r="B383" s="246" t="s">
        <v>1249</v>
      </c>
      <c r="C383" s="247" t="s">
        <v>389</v>
      </c>
      <c r="D383" s="247">
        <v>42286</v>
      </c>
      <c r="E383" s="247" t="s">
        <v>1256</v>
      </c>
      <c r="F383" s="57">
        <f>IFERROR(VLOOKUP(D383,'Vta RdV'!$A$3:$B$2000,2,0),0)</f>
        <v>0</v>
      </c>
      <c r="G383" s="57">
        <f>VLOOKUP(D383,Objetivos!$G$5:$H$3000,2,0)</f>
        <v>0</v>
      </c>
      <c r="H383" s="58" t="e">
        <f t="shared" ref="H383:H385" si="13">+F383/G383</f>
        <v>#DIV/0!</v>
      </c>
      <c r="I383" s="57" t="e">
        <f>IF(H383="",0,RANK($H383,H383:H385,0))</f>
        <v>#DIV/0!</v>
      </c>
      <c r="L383" s="100"/>
      <c r="M383" s="84" t="s">
        <v>2582</v>
      </c>
    </row>
    <row r="384" spans="1:13" ht="17.25" x14ac:dyDescent="0.3">
      <c r="A384" s="239">
        <v>55</v>
      </c>
      <c r="B384" s="239" t="s">
        <v>1249</v>
      </c>
      <c r="C384" s="240" t="s">
        <v>389</v>
      </c>
      <c r="D384" s="240">
        <v>54092</v>
      </c>
      <c r="E384" s="240" t="s">
        <v>2542</v>
      </c>
      <c r="F384" s="241">
        <f>IFERROR(VLOOKUP(D384,'Vta RdV'!$A$3:$B$2000,2,0),0)</f>
        <v>808.86000000000013</v>
      </c>
      <c r="G384" s="241">
        <f>VLOOKUP(D384,Objetivos!$G$5:$H$3000,2,0)</f>
        <v>930.94848000000002</v>
      </c>
      <c r="H384" s="242">
        <f t="shared" si="13"/>
        <v>0.86885581466334216</v>
      </c>
      <c r="I384" s="241" t="e">
        <f>IF(H384="",0,RANK($H384,H383:H385,0))</f>
        <v>#DIV/0!</v>
      </c>
      <c r="L384" s="100"/>
      <c r="M384" s="84" t="s">
        <v>2582</v>
      </c>
    </row>
    <row r="385" spans="1:13" ht="18" thickBot="1" x14ac:dyDescent="0.35">
      <c r="A385" s="243">
        <v>55</v>
      </c>
      <c r="B385" s="243" t="s">
        <v>1249</v>
      </c>
      <c r="C385" s="244" t="s">
        <v>389</v>
      </c>
      <c r="D385" s="244">
        <v>2703</v>
      </c>
      <c r="E385" s="244" t="s">
        <v>1257</v>
      </c>
      <c r="F385" s="59">
        <f>IFERROR(VLOOKUP(D385,'Vta RdV'!$A$3:$B$2000,2,0),0)</f>
        <v>2102.6999999999998</v>
      </c>
      <c r="G385" s="59">
        <f>VLOOKUP(D385,Objetivos!$G$5:$H$3000,2,0)</f>
        <v>1741.6981257142857</v>
      </c>
      <c r="H385" s="60">
        <f t="shared" si="13"/>
        <v>1.2072700595791617</v>
      </c>
      <c r="I385" s="59" t="e">
        <f>IF(H385="",0,RANK($H385,H383:H385,0))</f>
        <v>#DIV/0!</v>
      </c>
      <c r="L385" s="100"/>
      <c r="M385" s="84" t="s">
        <v>2582</v>
      </c>
    </row>
    <row r="386" spans="1:13" ht="17.25" x14ac:dyDescent="0.3">
      <c r="A386" s="206">
        <v>55</v>
      </c>
      <c r="B386" s="206" t="s">
        <v>1249</v>
      </c>
      <c r="C386" s="207" t="s">
        <v>389</v>
      </c>
      <c r="D386" s="207">
        <v>53654</v>
      </c>
      <c r="E386" s="207" t="s">
        <v>1258</v>
      </c>
      <c r="F386" s="66">
        <f>IFERROR(VLOOKUP(D386,'Vta RdV'!$A$3:$B$2000,2,0),0)</f>
        <v>22.9</v>
      </c>
      <c r="G386" s="66">
        <f>VLOOKUP(D386,Objetivos!$G$5:$H$3000,2,0)</f>
        <v>1016.2438476190478</v>
      </c>
      <c r="H386" s="67">
        <f t="shared" si="12"/>
        <v>2.2533961758934417E-2</v>
      </c>
      <c r="I386" s="66">
        <f>IF(H386="",0,RANK($H386,H386:H387,0))</f>
        <v>2</v>
      </c>
      <c r="L386" s="100"/>
      <c r="M386" s="84" t="s">
        <v>2582</v>
      </c>
    </row>
    <row r="387" spans="1:13" ht="18" thickBot="1" x14ac:dyDescent="0.35">
      <c r="A387" s="208">
        <v>55</v>
      </c>
      <c r="B387" s="208" t="s">
        <v>1249</v>
      </c>
      <c r="C387" s="209" t="s">
        <v>389</v>
      </c>
      <c r="D387" s="209">
        <v>54018</v>
      </c>
      <c r="E387" s="209" t="s">
        <v>1259</v>
      </c>
      <c r="F387" s="55">
        <f>IFERROR(VLOOKUP(D387,'Vta RdV'!$A$3:$B$2000,2,0),0)</f>
        <v>801.25</v>
      </c>
      <c r="G387" s="55">
        <f>VLOOKUP(D387,Objetivos!$G$5:$H$3000,2,0)</f>
        <v>524.62356571428575</v>
      </c>
      <c r="H387" s="56">
        <f t="shared" si="12"/>
        <v>1.527285566955197</v>
      </c>
      <c r="I387" s="55">
        <f>IF(H387="",0,RANK($H387,H386:H387,0))</f>
        <v>1</v>
      </c>
      <c r="L387" s="100"/>
      <c r="M387" s="84" t="s">
        <v>2582</v>
      </c>
    </row>
    <row r="388" spans="1:13" ht="17.25" x14ac:dyDescent="0.3">
      <c r="A388" s="210">
        <v>55</v>
      </c>
      <c r="B388" s="210" t="s">
        <v>1260</v>
      </c>
      <c r="C388" s="211" t="s">
        <v>390</v>
      </c>
      <c r="D388" s="211">
        <v>58035</v>
      </c>
      <c r="E388" s="211" t="s">
        <v>1261</v>
      </c>
      <c r="F388" s="220">
        <f>IFERROR(VLOOKUP(D388,'Vta RdV'!$A$3:$B$2000,2,0),0)</f>
        <v>2413.6999999999998</v>
      </c>
      <c r="G388" s="220">
        <f>VLOOKUP(D388,Objetivos!$G$5:$H$3000,2,0)</f>
        <v>3553.8654780952384</v>
      </c>
      <c r="H388" s="223">
        <f t="shared" si="12"/>
        <v>0.67917596062011554</v>
      </c>
      <c r="I388" s="220">
        <f>IF(H388="",0,RANK($H388,H388:H389,0))</f>
        <v>2</v>
      </c>
      <c r="L388" s="100"/>
      <c r="M388" s="84" t="s">
        <v>2582</v>
      </c>
    </row>
    <row r="389" spans="1:13" ht="18" thickBot="1" x14ac:dyDescent="0.35">
      <c r="A389" s="212">
        <v>55</v>
      </c>
      <c r="B389" s="212" t="s">
        <v>1260</v>
      </c>
      <c r="C389" s="213" t="s">
        <v>390</v>
      </c>
      <c r="D389" s="213">
        <v>250</v>
      </c>
      <c r="E389" s="213" t="s">
        <v>1262</v>
      </c>
      <c r="F389" s="221">
        <f>IFERROR(VLOOKUP(D389,'Vta RdV'!$A$3:$B$2000,2,0),0)</f>
        <v>4481.9800000000005</v>
      </c>
      <c r="G389" s="221">
        <f>VLOOKUP(D389,Objetivos!$G$5:$H$3000,2,0)</f>
        <v>2871.2272990476195</v>
      </c>
      <c r="H389" s="224">
        <f t="shared" si="12"/>
        <v>1.5609979751469572</v>
      </c>
      <c r="I389" s="221">
        <f>IF(H389="",0,RANK($H389,H388:H389,0))</f>
        <v>1</v>
      </c>
      <c r="L389" s="100"/>
      <c r="M389" s="84" t="s">
        <v>2582</v>
      </c>
    </row>
    <row r="390" spans="1:13" ht="17.25" x14ac:dyDescent="0.3">
      <c r="A390" s="206">
        <v>55</v>
      </c>
      <c r="B390" s="206" t="s">
        <v>1260</v>
      </c>
      <c r="C390" s="207" t="s">
        <v>390</v>
      </c>
      <c r="D390" s="207">
        <v>272</v>
      </c>
      <c r="E390" s="207" t="s">
        <v>1263</v>
      </c>
      <c r="F390" s="66">
        <f>IFERROR(VLOOKUP(D390,'Vta RdV'!$A$3:$B$2000,2,0),0)</f>
        <v>4525.45</v>
      </c>
      <c r="G390" s="66">
        <f>VLOOKUP(D390,Objetivos!$G$5:$H$3000,2,0)</f>
        <v>2752.0341200000003</v>
      </c>
      <c r="H390" s="67">
        <f t="shared" ref="H390:H452" si="14">+F390/G390</f>
        <v>1.6444018506572875</v>
      </c>
      <c r="I390" s="66">
        <f>IF(H390="",0,RANK($H390,H390:H391,0))</f>
        <v>1</v>
      </c>
      <c r="L390" s="100"/>
      <c r="M390" s="84" t="s">
        <v>2582</v>
      </c>
    </row>
    <row r="391" spans="1:13" ht="18" thickBot="1" x14ac:dyDescent="0.35">
      <c r="A391" s="208">
        <v>55</v>
      </c>
      <c r="B391" s="208" t="s">
        <v>1260</v>
      </c>
      <c r="C391" s="209" t="s">
        <v>390</v>
      </c>
      <c r="D391" s="209">
        <v>58558</v>
      </c>
      <c r="E391" s="209" t="s">
        <v>1264</v>
      </c>
      <c r="F391" s="55">
        <f>IFERROR(VLOOKUP(D391,'Vta RdV'!$A$3:$B$2000,2,0),0)</f>
        <v>713.62</v>
      </c>
      <c r="G391" s="55">
        <f>VLOOKUP(D391,Objetivos!$G$5:$H$3000,2,0)</f>
        <v>1765.8047542857141</v>
      </c>
      <c r="H391" s="56">
        <f t="shared" si="14"/>
        <v>0.40413301542427127</v>
      </c>
      <c r="I391" s="55">
        <f>IF(H391="",0,RANK($H391,H390:H391,0))</f>
        <v>2</v>
      </c>
      <c r="L391" s="100"/>
      <c r="M391" s="84" t="s">
        <v>2582</v>
      </c>
    </row>
    <row r="392" spans="1:13" ht="17.25" x14ac:dyDescent="0.3">
      <c r="A392" s="210">
        <v>55</v>
      </c>
      <c r="B392" s="210" t="s">
        <v>1260</v>
      </c>
      <c r="C392" s="211" t="s">
        <v>390</v>
      </c>
      <c r="D392" s="211">
        <v>7713</v>
      </c>
      <c r="E392" s="211" t="s">
        <v>1265</v>
      </c>
      <c r="F392" s="220">
        <f>IFERROR(VLOOKUP(D392,'Vta RdV'!$A$3:$B$2000,2,0),0)</f>
        <v>2271</v>
      </c>
      <c r="G392" s="220">
        <f>VLOOKUP(D392,Objetivos!$G$5:$H$3000,2,0)</f>
        <v>1681.5862628571429</v>
      </c>
      <c r="H392" s="223">
        <f t="shared" si="14"/>
        <v>1.3505105567057847</v>
      </c>
      <c r="I392" s="220">
        <f>IF(H392="",0,RANK($H392,H392:H393,0))</f>
        <v>1</v>
      </c>
      <c r="L392" s="100"/>
      <c r="M392" s="84" t="s">
        <v>2582</v>
      </c>
    </row>
    <row r="393" spans="1:13" ht="18" thickBot="1" x14ac:dyDescent="0.35">
      <c r="A393" s="212">
        <v>55</v>
      </c>
      <c r="B393" s="212" t="s">
        <v>1260</v>
      </c>
      <c r="C393" s="213" t="s">
        <v>390</v>
      </c>
      <c r="D393" s="213">
        <v>52543</v>
      </c>
      <c r="E393" s="213" t="s">
        <v>1266</v>
      </c>
      <c r="F393" s="221">
        <f>IFERROR(VLOOKUP(D393,'Vta RdV'!$A$3:$B$2000,2,0),0)</f>
        <v>524.74</v>
      </c>
      <c r="G393" s="221">
        <f>VLOOKUP(D393,Objetivos!$G$5:$H$3000,2,0)</f>
        <v>2108.952685714286</v>
      </c>
      <c r="H393" s="224">
        <f t="shared" si="14"/>
        <v>0.24881544453534035</v>
      </c>
      <c r="I393" s="221">
        <f>IF(H393="",0,RANK($H393,H392:H393,0))</f>
        <v>2</v>
      </c>
      <c r="L393" s="100"/>
      <c r="M393" s="84" t="s">
        <v>2582</v>
      </c>
    </row>
    <row r="394" spans="1:13" ht="17.25" x14ac:dyDescent="0.3">
      <c r="A394" s="206">
        <v>55</v>
      </c>
      <c r="B394" s="206" t="s">
        <v>1260</v>
      </c>
      <c r="C394" s="207" t="s">
        <v>390</v>
      </c>
      <c r="D394" s="207">
        <v>58</v>
      </c>
      <c r="E394" s="207" t="s">
        <v>1267</v>
      </c>
      <c r="F394" s="66">
        <f>IFERROR(VLOOKUP(D394,'Vta RdV'!$A$3:$B$2000,2,0),0)</f>
        <v>1676.0500000000002</v>
      </c>
      <c r="G394" s="66">
        <f>VLOOKUP(D394,Objetivos!$G$5:$H$3000,2,0)</f>
        <v>2022.8137371428575</v>
      </c>
      <c r="H394" s="67">
        <f t="shared" si="14"/>
        <v>0.82857357018316125</v>
      </c>
      <c r="I394" s="66">
        <f>IF(H394="",0,RANK($H394,H394:H395,0))</f>
        <v>1</v>
      </c>
      <c r="L394" s="100"/>
      <c r="M394" s="84" t="s">
        <v>2582</v>
      </c>
    </row>
    <row r="395" spans="1:13" ht="18" thickBot="1" x14ac:dyDescent="0.35">
      <c r="A395" s="208">
        <v>55</v>
      </c>
      <c r="B395" s="208" t="s">
        <v>1260</v>
      </c>
      <c r="C395" s="209" t="s">
        <v>390</v>
      </c>
      <c r="D395" s="209">
        <v>20266</v>
      </c>
      <c r="E395" s="209" t="s">
        <v>1268</v>
      </c>
      <c r="F395" s="55">
        <f>IFERROR(VLOOKUP(D395,'Vta RdV'!$A$3:$B$2000,2,0),0)</f>
        <v>712.83</v>
      </c>
      <c r="G395" s="55">
        <f>VLOOKUP(D395,Objetivos!$G$5:$H$3000,2,0)</f>
        <v>1165.3995504761904</v>
      </c>
      <c r="H395" s="56">
        <f t="shared" si="14"/>
        <v>0.61166146812801903</v>
      </c>
      <c r="I395" s="55">
        <f>IF(H395="",0,RANK($H395,H394:H395,0))</f>
        <v>2</v>
      </c>
      <c r="L395" s="100"/>
      <c r="M395" s="84" t="s">
        <v>2582</v>
      </c>
    </row>
    <row r="396" spans="1:13" ht="17.25" x14ac:dyDescent="0.3">
      <c r="A396" s="210">
        <v>55</v>
      </c>
      <c r="B396" s="210" t="s">
        <v>1260</v>
      </c>
      <c r="C396" s="211" t="s">
        <v>390</v>
      </c>
      <c r="D396" s="211">
        <v>53238</v>
      </c>
      <c r="E396" s="211" t="s">
        <v>1269</v>
      </c>
      <c r="F396" s="220">
        <f>IFERROR(VLOOKUP(D396,'Vta RdV'!$A$3:$B$2000,2,0),0)</f>
        <v>519.93999999999994</v>
      </c>
      <c r="G396" s="220">
        <f>VLOOKUP(D396,Objetivos!$G$5:$H$3000,2,0)</f>
        <v>814.30908952380958</v>
      </c>
      <c r="H396" s="223">
        <f t="shared" si="14"/>
        <v>0.63850447783169129</v>
      </c>
      <c r="I396" s="220">
        <f>IF(H396="",0,RANK($H396,H396:H397,0))</f>
        <v>2</v>
      </c>
      <c r="L396" s="100"/>
      <c r="M396" s="84" t="s">
        <v>2582</v>
      </c>
    </row>
    <row r="397" spans="1:13" ht="18" thickBot="1" x14ac:dyDescent="0.35">
      <c r="A397" s="212">
        <v>55</v>
      </c>
      <c r="B397" s="212" t="s">
        <v>1260</v>
      </c>
      <c r="C397" s="213" t="s">
        <v>390</v>
      </c>
      <c r="D397" s="213">
        <v>53538</v>
      </c>
      <c r="E397" s="213" t="s">
        <v>1270</v>
      </c>
      <c r="F397" s="221">
        <f>IFERROR(VLOOKUP(D397,'Vta RdV'!$A$3:$B$2000,2,0),0)</f>
        <v>746.98</v>
      </c>
      <c r="G397" s="221">
        <f>VLOOKUP(D397,Objetivos!$G$5:$H$3000,2,0)</f>
        <v>824.47515199999998</v>
      </c>
      <c r="H397" s="224">
        <f t="shared" si="14"/>
        <v>0.90600668581458965</v>
      </c>
      <c r="I397" s="221">
        <f>IF(H397="",0,RANK($H397,H396:H397,0))</f>
        <v>1</v>
      </c>
      <c r="L397" s="100"/>
      <c r="M397" s="84" t="s">
        <v>2582</v>
      </c>
    </row>
    <row r="398" spans="1:13" ht="17.25" x14ac:dyDescent="0.3">
      <c r="A398" s="206">
        <v>55</v>
      </c>
      <c r="B398" s="206" t="s">
        <v>1260</v>
      </c>
      <c r="C398" s="207" t="s">
        <v>390</v>
      </c>
      <c r="D398" s="207">
        <v>53720</v>
      </c>
      <c r="E398" s="207" t="s">
        <v>1271</v>
      </c>
      <c r="F398" s="66">
        <f>IFERROR(VLOOKUP(D398,'Vta RdV'!$A$3:$B$2000,2,0),0)</f>
        <v>351.63</v>
      </c>
      <c r="G398" s="66">
        <f>VLOOKUP(D398,Objetivos!$G$5:$H$3000,2,0)</f>
        <v>841.23499428571438</v>
      </c>
      <c r="H398" s="67">
        <f t="shared" si="14"/>
        <v>0.41799259706090341</v>
      </c>
      <c r="I398" s="66">
        <f>IF(H398="",0,RANK($H398,H398:H399,0))</f>
        <v>1</v>
      </c>
      <c r="L398" s="100"/>
      <c r="M398" s="84" t="s">
        <v>2582</v>
      </c>
    </row>
    <row r="399" spans="1:13" ht="18" thickBot="1" x14ac:dyDescent="0.35">
      <c r="A399" s="208">
        <v>55</v>
      </c>
      <c r="B399" s="208" t="s">
        <v>1260</v>
      </c>
      <c r="C399" s="209" t="s">
        <v>390</v>
      </c>
      <c r="D399" s="209">
        <v>53661</v>
      </c>
      <c r="E399" s="209" t="s">
        <v>1272</v>
      </c>
      <c r="F399" s="55">
        <f>IFERROR(VLOOKUP(D399,'Vta RdV'!$A$3:$B$2000,2,0),0)</f>
        <v>0</v>
      </c>
      <c r="G399" s="55">
        <f>VLOOKUP(D399,Objetivos!$G$5:$H$3000,2,0)</f>
        <v>727.24797714285717</v>
      </c>
      <c r="H399" s="56">
        <f t="shared" si="14"/>
        <v>0</v>
      </c>
      <c r="I399" s="55">
        <f>IF(H399="",0,RANK($H399,H398:H399,0))</f>
        <v>2</v>
      </c>
      <c r="L399" s="100"/>
      <c r="M399" s="84" t="s">
        <v>2582</v>
      </c>
    </row>
    <row r="400" spans="1:13" ht="17.25" x14ac:dyDescent="0.3">
      <c r="A400" s="210">
        <v>55</v>
      </c>
      <c r="B400" s="210" t="s">
        <v>1273</v>
      </c>
      <c r="C400" s="211" t="s">
        <v>391</v>
      </c>
      <c r="D400" s="211">
        <v>2362</v>
      </c>
      <c r="E400" s="211" t="s">
        <v>1274</v>
      </c>
      <c r="F400" s="220">
        <f>IFERROR(VLOOKUP(D400,'Vta RdV'!$A$3:$B$2000,2,0),0)</f>
        <v>11749.369999999999</v>
      </c>
      <c r="G400" s="220">
        <f>VLOOKUP(D400,Objetivos!$G$5:$H$3000,2,0)</f>
        <v>4417.6684266666662</v>
      </c>
      <c r="H400" s="223">
        <f t="shared" si="14"/>
        <v>2.6596314764314348</v>
      </c>
      <c r="I400" s="220">
        <f>IF(H400="",0,RANK($H400,H400:H401,0))</f>
        <v>1</v>
      </c>
      <c r="L400" s="100"/>
      <c r="M400" s="84" t="s">
        <v>2582</v>
      </c>
    </row>
    <row r="401" spans="1:13" ht="18" thickBot="1" x14ac:dyDescent="0.35">
      <c r="A401" s="212">
        <v>55</v>
      </c>
      <c r="B401" s="212" t="s">
        <v>1273</v>
      </c>
      <c r="C401" s="213" t="s">
        <v>391</v>
      </c>
      <c r="D401" s="213">
        <v>3451</v>
      </c>
      <c r="E401" s="213" t="s">
        <v>1275</v>
      </c>
      <c r="F401" s="221">
        <f>IFERROR(VLOOKUP(D401,'Vta RdV'!$A$3:$B$2000,2,0),0)</f>
        <v>1799.5900000000001</v>
      </c>
      <c r="G401" s="221">
        <f>VLOOKUP(D401,Objetivos!$G$5:$H$3000,2,0)</f>
        <v>4423.8235352380962</v>
      </c>
      <c r="H401" s="224">
        <f t="shared" si="14"/>
        <v>0.40679515936051996</v>
      </c>
      <c r="I401" s="221">
        <f>IF(H401="",0,RANK($H401,H400:H401,0))</f>
        <v>2</v>
      </c>
      <c r="L401" s="100"/>
      <c r="M401" s="84" t="s">
        <v>2582</v>
      </c>
    </row>
    <row r="402" spans="1:13" ht="17.25" x14ac:dyDescent="0.3">
      <c r="A402" s="206">
        <v>55</v>
      </c>
      <c r="B402" s="206" t="s">
        <v>1273</v>
      </c>
      <c r="C402" s="207" t="s">
        <v>391</v>
      </c>
      <c r="D402" s="207">
        <v>29025</v>
      </c>
      <c r="E402" s="207" t="s">
        <v>1276</v>
      </c>
      <c r="F402" s="66">
        <f>IFERROR(VLOOKUP(D402,'Vta RdV'!$A$3:$B$2000,2,0),0)</f>
        <v>2913.2899999999995</v>
      </c>
      <c r="G402" s="66">
        <f>VLOOKUP(D402,Objetivos!$G$5:$H$3000,2,0)</f>
        <v>4150.1657752380952</v>
      </c>
      <c r="H402" s="67">
        <f t="shared" si="14"/>
        <v>0.70196954959777813</v>
      </c>
      <c r="I402" s="66">
        <f>IF(H402="",0,RANK($H402,H402:H403,0))</f>
        <v>1</v>
      </c>
      <c r="L402" s="100"/>
      <c r="M402" s="84" t="s">
        <v>2582</v>
      </c>
    </row>
    <row r="403" spans="1:13" ht="18" thickBot="1" x14ac:dyDescent="0.35">
      <c r="A403" s="208">
        <v>55</v>
      </c>
      <c r="B403" s="208" t="s">
        <v>1273</v>
      </c>
      <c r="C403" s="209" t="s">
        <v>391</v>
      </c>
      <c r="D403" s="209">
        <v>4665</v>
      </c>
      <c r="E403" s="209" t="s">
        <v>1277</v>
      </c>
      <c r="F403" s="55">
        <f>IFERROR(VLOOKUP(D403,'Vta RdV'!$A$3:$B$2000,2,0),0)</f>
        <v>1685.44</v>
      </c>
      <c r="G403" s="55">
        <f>VLOOKUP(D403,Objetivos!$G$5:$H$3000,2,0)</f>
        <v>3736.2590320000004</v>
      </c>
      <c r="H403" s="56">
        <f t="shared" si="14"/>
        <v>0.45110362680014521</v>
      </c>
      <c r="I403" s="55">
        <f>IF(H403="",0,RANK($H403,H402:H403,0))</f>
        <v>2</v>
      </c>
      <c r="L403" s="100"/>
      <c r="M403" s="84" t="s">
        <v>2582</v>
      </c>
    </row>
    <row r="404" spans="1:13" ht="17.25" x14ac:dyDescent="0.3">
      <c r="A404" s="210">
        <v>55</v>
      </c>
      <c r="B404" s="210" t="s">
        <v>1273</v>
      </c>
      <c r="C404" s="211" t="s">
        <v>391</v>
      </c>
      <c r="D404" s="211">
        <v>6683</v>
      </c>
      <c r="E404" s="211" t="s">
        <v>1278</v>
      </c>
      <c r="F404" s="220">
        <f>IFERROR(VLOOKUP(D404,'Vta RdV'!$A$3:$B$2000,2,0),0)</f>
        <v>2541.4700000000003</v>
      </c>
      <c r="G404" s="220">
        <f>VLOOKUP(D404,Objetivos!$G$5:$H$3000,2,0)</f>
        <v>3978.9774400000006</v>
      </c>
      <c r="H404" s="223">
        <f t="shared" si="14"/>
        <v>0.63872440553470433</v>
      </c>
      <c r="I404" s="220">
        <f>IF(H404="",0,RANK($H404,H404:H405,0))</f>
        <v>1</v>
      </c>
      <c r="L404" s="100"/>
      <c r="M404" s="84" t="s">
        <v>2582</v>
      </c>
    </row>
    <row r="405" spans="1:13" ht="18" thickBot="1" x14ac:dyDescent="0.35">
      <c r="A405" s="212">
        <v>55</v>
      </c>
      <c r="B405" s="212" t="s">
        <v>1273</v>
      </c>
      <c r="C405" s="213" t="s">
        <v>391</v>
      </c>
      <c r="D405" s="213">
        <v>3566</v>
      </c>
      <c r="E405" s="213" t="s">
        <v>1279</v>
      </c>
      <c r="F405" s="221">
        <f>IFERROR(VLOOKUP(D405,'Vta RdV'!$A$3:$B$2000,2,0),0)</f>
        <v>471.06</v>
      </c>
      <c r="G405" s="221">
        <f>VLOOKUP(D405,Objetivos!$G$5:$H$3000,2,0)</f>
        <v>2901.3078171428569</v>
      </c>
      <c r="H405" s="224">
        <f t="shared" si="14"/>
        <v>0.16236126246814078</v>
      </c>
      <c r="I405" s="221">
        <f>IF(H405="",0,RANK($H405,H404:H405,0))</f>
        <v>2</v>
      </c>
      <c r="L405" s="100"/>
      <c r="M405" s="84" t="s">
        <v>2582</v>
      </c>
    </row>
    <row r="406" spans="1:13" ht="17.25" x14ac:dyDescent="0.3">
      <c r="A406" s="206">
        <v>55</v>
      </c>
      <c r="B406" s="206" t="s">
        <v>1273</v>
      </c>
      <c r="C406" s="207" t="s">
        <v>391</v>
      </c>
      <c r="D406" s="207">
        <v>2745</v>
      </c>
      <c r="E406" s="207" t="s">
        <v>1280</v>
      </c>
      <c r="F406" s="66">
        <f>IFERROR(VLOOKUP(D406,'Vta RdV'!$A$3:$B$2000,2,0),0)</f>
        <v>11140.74</v>
      </c>
      <c r="G406" s="66">
        <f>VLOOKUP(D406,Objetivos!$G$5:$H$3000,2,0)</f>
        <v>3581.9454095238093</v>
      </c>
      <c r="H406" s="67">
        <f t="shared" si="14"/>
        <v>3.1102484059021633</v>
      </c>
      <c r="I406" s="66">
        <f>IF(H406="",0,RANK($H406,H406:H407,0))</f>
        <v>1</v>
      </c>
      <c r="L406" s="100"/>
      <c r="M406" s="84" t="s">
        <v>2582</v>
      </c>
    </row>
    <row r="407" spans="1:13" ht="18" thickBot="1" x14ac:dyDescent="0.35">
      <c r="A407" s="208">
        <v>55</v>
      </c>
      <c r="B407" s="208" t="s">
        <v>1273</v>
      </c>
      <c r="C407" s="209" t="s">
        <v>391</v>
      </c>
      <c r="D407" s="209">
        <v>52942</v>
      </c>
      <c r="E407" s="209" t="s">
        <v>1281</v>
      </c>
      <c r="F407" s="55">
        <f>IFERROR(VLOOKUP(D407,'Vta RdV'!$A$3:$B$2000,2,0),0)</f>
        <v>20.36</v>
      </c>
      <c r="G407" s="55">
        <f>VLOOKUP(D407,Objetivos!$G$5:$H$3000,2,0)</f>
        <v>2341.5814628571429</v>
      </c>
      <c r="H407" s="56">
        <f t="shared" si="14"/>
        <v>8.6949782969144296E-3</v>
      </c>
      <c r="I407" s="55">
        <f>IF(H407="",0,RANK($H407,H406:H407,0))</f>
        <v>2</v>
      </c>
      <c r="L407" s="100"/>
      <c r="M407" s="84" t="s">
        <v>2582</v>
      </c>
    </row>
    <row r="408" spans="1:13" ht="17.25" x14ac:dyDescent="0.3">
      <c r="A408" s="246">
        <v>55</v>
      </c>
      <c r="B408" s="246" t="s">
        <v>1273</v>
      </c>
      <c r="C408" s="247" t="s">
        <v>391</v>
      </c>
      <c r="D408" s="247">
        <v>19260</v>
      </c>
      <c r="E408" s="247" t="s">
        <v>1282</v>
      </c>
      <c r="F408" s="57">
        <f>IFERROR(VLOOKUP(D408,'Vta RdV'!$A$3:$B$2000,2,0),0)</f>
        <v>634.23</v>
      </c>
      <c r="G408" s="57">
        <f>VLOOKUP(D408,Objetivos!$G$5:$H$3000,2,0)</f>
        <v>2047.5442895238095</v>
      </c>
      <c r="H408" s="58">
        <f t="shared" si="14"/>
        <v>0.30975154151488499</v>
      </c>
      <c r="I408" s="57">
        <f>IF(H408="",0,RANK($H408,H408:H410,0))</f>
        <v>1</v>
      </c>
      <c r="L408" s="100"/>
      <c r="M408" s="84" t="s">
        <v>2582</v>
      </c>
    </row>
    <row r="409" spans="1:13" ht="17.25" x14ac:dyDescent="0.3">
      <c r="A409" s="239">
        <v>55</v>
      </c>
      <c r="B409" s="239" t="s">
        <v>1273</v>
      </c>
      <c r="C409" s="240" t="s">
        <v>391</v>
      </c>
      <c r="D409" s="240">
        <v>52763</v>
      </c>
      <c r="E409" s="240" t="s">
        <v>1283</v>
      </c>
      <c r="F409" s="241">
        <f>IFERROR(VLOOKUP(D409,'Vta RdV'!$A$3:$B$2000,2,0),0)</f>
        <v>304.29999999999995</v>
      </c>
      <c r="G409" s="241">
        <f>VLOOKUP(D409,Objetivos!$G$5:$H$3000,2,0)</f>
        <v>1276.427238095238</v>
      </c>
      <c r="H409" s="242">
        <f t="shared" si="14"/>
        <v>0.23839980135028679</v>
      </c>
      <c r="I409" s="241">
        <f>IF(H409="",0,RANK($H409,H408:H410,0))</f>
        <v>2</v>
      </c>
      <c r="L409" s="100"/>
      <c r="M409" s="84" t="s">
        <v>2582</v>
      </c>
    </row>
    <row r="410" spans="1:13" ht="18" thickBot="1" x14ac:dyDescent="0.35">
      <c r="A410" s="243">
        <v>55</v>
      </c>
      <c r="B410" s="243" t="s">
        <v>1273</v>
      </c>
      <c r="C410" s="244" t="s">
        <v>391</v>
      </c>
      <c r="D410" s="244">
        <v>54039</v>
      </c>
      <c r="E410" s="244" t="s">
        <v>1284</v>
      </c>
      <c r="F410" s="59">
        <f>IFERROR(VLOOKUP(D410,'Vta RdV'!$A$3:$B$2000,2,0),0)</f>
        <v>0</v>
      </c>
      <c r="G410" s="59">
        <f>VLOOKUP(D410,Objetivos!$G$5:$H$3000,2,0)</f>
        <v>1191.0076114285714</v>
      </c>
      <c r="H410" s="60">
        <f t="shared" si="14"/>
        <v>0</v>
      </c>
      <c r="I410" s="59">
        <f>IF(H410="",0,RANK($H410,H408:H410,0))</f>
        <v>3</v>
      </c>
      <c r="L410" s="100"/>
      <c r="M410" s="84" t="s">
        <v>2582</v>
      </c>
    </row>
    <row r="411" spans="1:13" ht="17.25" x14ac:dyDescent="0.3">
      <c r="A411" s="206">
        <v>55</v>
      </c>
      <c r="B411" s="206" t="s">
        <v>1285</v>
      </c>
      <c r="C411" s="207" t="s">
        <v>388</v>
      </c>
      <c r="D411" s="207">
        <v>3968</v>
      </c>
      <c r="E411" s="207" t="s">
        <v>1286</v>
      </c>
      <c r="F411" s="66">
        <f>IFERROR(VLOOKUP(D411,'Vta RdV'!$A$3:$B$2000,2,0),0)</f>
        <v>229.41000000000003</v>
      </c>
      <c r="G411" s="66">
        <f>VLOOKUP(D411,Objetivos!$G$5:$H$3000,2,0)</f>
        <v>2529.319474285714</v>
      </c>
      <c r="H411" s="67">
        <f t="shared" si="14"/>
        <v>9.0700286117389728E-2</v>
      </c>
      <c r="I411" s="66">
        <f>IF(H411="",0,RANK($H411,H411:H412,0))</f>
        <v>2</v>
      </c>
      <c r="L411" s="100"/>
      <c r="M411" s="84" t="s">
        <v>2582</v>
      </c>
    </row>
    <row r="412" spans="1:13" ht="18" thickBot="1" x14ac:dyDescent="0.35">
      <c r="A412" s="208">
        <v>55</v>
      </c>
      <c r="B412" s="208" t="s">
        <v>1285</v>
      </c>
      <c r="C412" s="209" t="s">
        <v>388</v>
      </c>
      <c r="D412" s="209">
        <v>52597</v>
      </c>
      <c r="E412" s="209" t="s">
        <v>1287</v>
      </c>
      <c r="F412" s="55">
        <f>IFERROR(VLOOKUP(D412,'Vta RdV'!$A$3:$B$2000,2,0),0)</f>
        <v>363.53</v>
      </c>
      <c r="G412" s="55">
        <f>VLOOKUP(D412,Objetivos!$G$5:$H$3000,2,0)</f>
        <v>1838.1023314285715</v>
      </c>
      <c r="H412" s="56">
        <f t="shared" si="14"/>
        <v>0.19777462537543533</v>
      </c>
      <c r="I412" s="55">
        <f>IF(H412="",0,RANK($H412,H411:H412,0))</f>
        <v>1</v>
      </c>
      <c r="L412" s="100"/>
      <c r="M412" s="84" t="s">
        <v>2582</v>
      </c>
    </row>
    <row r="413" spans="1:13" ht="17.25" x14ac:dyDescent="0.3">
      <c r="A413" s="210">
        <v>55</v>
      </c>
      <c r="B413" s="210" t="s">
        <v>1285</v>
      </c>
      <c r="C413" s="211" t="s">
        <v>388</v>
      </c>
      <c r="D413" s="211">
        <v>52682</v>
      </c>
      <c r="E413" s="211" t="s">
        <v>1288</v>
      </c>
      <c r="F413" s="220">
        <f>IFERROR(VLOOKUP(D413,'Vta RdV'!$A$3:$B$2000,2,0),0)</f>
        <v>1928.45</v>
      </c>
      <c r="G413" s="220">
        <f>VLOOKUP(D413,Objetivos!$G$5:$H$3000,2,0)</f>
        <v>1586.2983390476193</v>
      </c>
      <c r="H413" s="223">
        <f t="shared" si="14"/>
        <v>1.2156918736722637</v>
      </c>
      <c r="I413" s="220">
        <f>IF(H413="",0,RANK($H413,H413:H414,0))</f>
        <v>2</v>
      </c>
      <c r="L413" s="100"/>
      <c r="M413" s="84" t="s">
        <v>2582</v>
      </c>
    </row>
    <row r="414" spans="1:13" ht="18" thickBot="1" x14ac:dyDescent="0.35">
      <c r="A414" s="212">
        <v>55</v>
      </c>
      <c r="B414" s="212" t="s">
        <v>1285</v>
      </c>
      <c r="C414" s="213" t="s">
        <v>388</v>
      </c>
      <c r="D414" s="213">
        <v>53719</v>
      </c>
      <c r="E414" s="213" t="s">
        <v>1295</v>
      </c>
      <c r="F414" s="221">
        <f>IFERROR(VLOOKUP(D414,'Vta RdV'!$A$3:$B$2000,2,0),0)</f>
        <v>1807.8400000000001</v>
      </c>
      <c r="G414" s="221">
        <f>VLOOKUP(D414,Objetivos!$G$5:$H$3000,2,0)</f>
        <v>878.04242285714281</v>
      </c>
      <c r="H414" s="224">
        <f t="shared" si="14"/>
        <v>2.058943796949245</v>
      </c>
      <c r="I414" s="221">
        <f>IF(H414="",0,RANK($H414,H413:H414,0))</f>
        <v>1</v>
      </c>
      <c r="L414" s="100"/>
      <c r="M414" s="84" t="s">
        <v>2582</v>
      </c>
    </row>
    <row r="415" spans="1:13" ht="17.25" x14ac:dyDescent="0.3">
      <c r="A415" s="206">
        <v>55</v>
      </c>
      <c r="B415" s="206" t="s">
        <v>1285</v>
      </c>
      <c r="C415" s="207" t="s">
        <v>388</v>
      </c>
      <c r="D415" s="207">
        <v>29066</v>
      </c>
      <c r="E415" s="207" t="s">
        <v>1290</v>
      </c>
      <c r="F415" s="66">
        <f>IFERROR(VLOOKUP(D415,'Vta RdV'!$A$3:$B$2000,2,0),0)</f>
        <v>909.86999999999989</v>
      </c>
      <c r="G415" s="66">
        <f>VLOOKUP(D415,Objetivos!$G$5:$H$3000,2,0)</f>
        <v>1333.7080100000001</v>
      </c>
      <c r="H415" s="67">
        <f t="shared" si="14"/>
        <v>0.68221079365040316</v>
      </c>
      <c r="I415" s="66">
        <f>IF(H415="",0,RANK($H415,H415:H416,0))</f>
        <v>1</v>
      </c>
      <c r="L415" s="100"/>
      <c r="M415" s="84" t="s">
        <v>2582</v>
      </c>
    </row>
    <row r="416" spans="1:13" ht="18" thickBot="1" x14ac:dyDescent="0.35">
      <c r="A416" s="208">
        <v>55</v>
      </c>
      <c r="B416" s="208" t="s">
        <v>1285</v>
      </c>
      <c r="C416" s="209" t="s">
        <v>388</v>
      </c>
      <c r="D416" s="209">
        <v>53350</v>
      </c>
      <c r="E416" s="209" t="s">
        <v>1291</v>
      </c>
      <c r="F416" s="55">
        <f>IFERROR(VLOOKUP(D416,'Vta RdV'!$A$3:$B$2000,2,0),0)</f>
        <v>665.96</v>
      </c>
      <c r="G416" s="55">
        <f>VLOOKUP(D416,Objetivos!$G$5:$H$3000,2,0)</f>
        <v>1176.0330057142858</v>
      </c>
      <c r="H416" s="56">
        <f t="shared" si="14"/>
        <v>0.56627662383975075</v>
      </c>
      <c r="I416" s="55">
        <f>IF(H416="",0,RANK($H416,H415:H416,0))</f>
        <v>2</v>
      </c>
      <c r="L416" s="100"/>
      <c r="M416" s="84" t="s">
        <v>2582</v>
      </c>
    </row>
    <row r="417" spans="1:13" ht="17.25" x14ac:dyDescent="0.3">
      <c r="A417" s="210">
        <v>55</v>
      </c>
      <c r="B417" s="210" t="s">
        <v>1285</v>
      </c>
      <c r="C417" s="211" t="s">
        <v>388</v>
      </c>
      <c r="D417" s="211">
        <v>54019</v>
      </c>
      <c r="E417" s="211" t="s">
        <v>1292</v>
      </c>
      <c r="F417" s="220">
        <f>IFERROR(VLOOKUP(D417,'Vta RdV'!$A$3:$B$2000,2,0),0)</f>
        <v>531.80999999999995</v>
      </c>
      <c r="G417" s="220">
        <f>VLOOKUP(D417,Objetivos!$G$5:$H$3000,2,0)</f>
        <v>1290.2586742857145</v>
      </c>
      <c r="H417" s="223">
        <f t="shared" si="14"/>
        <v>0.41217316387693287</v>
      </c>
      <c r="I417" s="220">
        <f>IF(H417="",0,RANK($H417,H417:H418,0))</f>
        <v>2</v>
      </c>
      <c r="L417" s="100"/>
      <c r="M417" s="84" t="s">
        <v>2582</v>
      </c>
    </row>
    <row r="418" spans="1:13" ht="18" thickBot="1" x14ac:dyDescent="0.35">
      <c r="A418" s="212">
        <v>55</v>
      </c>
      <c r="B418" s="212" t="s">
        <v>1285</v>
      </c>
      <c r="C418" s="213" t="s">
        <v>388</v>
      </c>
      <c r="D418" s="213">
        <v>53925</v>
      </c>
      <c r="E418" s="213" t="s">
        <v>1293</v>
      </c>
      <c r="F418" s="221">
        <f>IFERROR(VLOOKUP(D418,'Vta RdV'!$A$3:$B$2000,2,0),0)</f>
        <v>701.26</v>
      </c>
      <c r="G418" s="221">
        <f>VLOOKUP(D418,Objetivos!$G$5:$H$3000,2,0)</f>
        <v>1157.9260114285714</v>
      </c>
      <c r="H418" s="224">
        <f t="shared" si="14"/>
        <v>0.6056172787195897</v>
      </c>
      <c r="I418" s="221">
        <f>IF(H418="",0,RANK($H418,H417:H418,0))</f>
        <v>1</v>
      </c>
      <c r="L418" s="100"/>
      <c r="M418" s="84" t="s">
        <v>2582</v>
      </c>
    </row>
    <row r="419" spans="1:13" ht="17.25" x14ac:dyDescent="0.3">
      <c r="A419" s="206">
        <v>55</v>
      </c>
      <c r="B419" s="206" t="s">
        <v>1285</v>
      </c>
      <c r="C419" s="207" t="s">
        <v>388</v>
      </c>
      <c r="D419" s="207">
        <v>53945</v>
      </c>
      <c r="E419" s="207" t="s">
        <v>1294</v>
      </c>
      <c r="F419" s="66">
        <f>IFERROR(VLOOKUP(D419,'Vta RdV'!$A$3:$B$2000,2,0),0)</f>
        <v>982.41000000000008</v>
      </c>
      <c r="G419" s="66">
        <f>VLOOKUP(D419,Objetivos!$G$5:$H$3000,2,0)</f>
        <v>850.92111999999997</v>
      </c>
      <c r="H419" s="67">
        <f t="shared" si="14"/>
        <v>1.1545253454280229</v>
      </c>
      <c r="I419" s="66">
        <f>IF(H419="",0,RANK($H419,H419:H420,0))</f>
        <v>2</v>
      </c>
      <c r="L419" s="100"/>
      <c r="M419" s="84" t="s">
        <v>2582</v>
      </c>
    </row>
    <row r="420" spans="1:13" ht="18" thickBot="1" x14ac:dyDescent="0.35">
      <c r="A420" s="208">
        <v>55</v>
      </c>
      <c r="B420" s="208" t="s">
        <v>1285</v>
      </c>
      <c r="C420" s="209" t="s">
        <v>388</v>
      </c>
      <c r="D420" s="209">
        <v>53105</v>
      </c>
      <c r="E420" s="209" t="s">
        <v>1289</v>
      </c>
      <c r="F420" s="55">
        <f>IFERROR(VLOOKUP(D420,'Vta RdV'!$A$3:$B$2000,2,0),0)</f>
        <v>2731.98</v>
      </c>
      <c r="G420" s="55">
        <f>VLOOKUP(D420,Objetivos!$G$5:$H$3000,2,0)</f>
        <v>1488.3100114285714</v>
      </c>
      <c r="H420" s="56">
        <f t="shared" si="14"/>
        <v>1.8356256284117027</v>
      </c>
      <c r="I420" s="55">
        <f>IF(H420="",0,RANK($H420,H419:H420,0))</f>
        <v>1</v>
      </c>
      <c r="L420" s="100"/>
      <c r="M420" s="84" t="s">
        <v>2582</v>
      </c>
    </row>
    <row r="421" spans="1:13" ht="17.25" x14ac:dyDescent="0.3">
      <c r="A421" s="210">
        <v>55</v>
      </c>
      <c r="B421" s="210" t="s">
        <v>1296</v>
      </c>
      <c r="C421" s="211" t="s">
        <v>783</v>
      </c>
      <c r="D421" s="211">
        <v>6705</v>
      </c>
      <c r="E421" s="211" t="s">
        <v>1297</v>
      </c>
      <c r="F421" s="220">
        <f>IFERROR(VLOOKUP(D421,'Vta RdV'!$A$3:$B$2000,2,0),0)</f>
        <v>1655.31</v>
      </c>
      <c r="G421" s="220">
        <f>VLOOKUP(D421,Objetivos!$G$5:$H$3000,2,0)</f>
        <v>2804.9822552380951</v>
      </c>
      <c r="H421" s="223">
        <f t="shared" si="14"/>
        <v>0.59013207549132685</v>
      </c>
      <c r="I421" s="220">
        <f>IF(H421="",0,RANK($H421,H421:H422,0))</f>
        <v>1</v>
      </c>
      <c r="L421" s="100"/>
      <c r="M421" s="84" t="s">
        <v>2582</v>
      </c>
    </row>
    <row r="422" spans="1:13" ht="18" thickBot="1" x14ac:dyDescent="0.35">
      <c r="A422" s="212">
        <v>55</v>
      </c>
      <c r="B422" s="212" t="s">
        <v>1296</v>
      </c>
      <c r="C422" s="213" t="s">
        <v>783</v>
      </c>
      <c r="D422" s="213">
        <v>6708</v>
      </c>
      <c r="E422" s="213" t="s">
        <v>1298</v>
      </c>
      <c r="F422" s="221">
        <f>IFERROR(VLOOKUP(D422,'Vta RdV'!$A$3:$B$2000,2,0),0)</f>
        <v>630.48</v>
      </c>
      <c r="G422" s="221">
        <f>VLOOKUP(D422,Objetivos!$G$5:$H$3000,2,0)</f>
        <v>1624.2053942857146</v>
      </c>
      <c r="H422" s="224">
        <f t="shared" si="14"/>
        <v>0.38817750650142957</v>
      </c>
      <c r="I422" s="221">
        <f>IF(H422="",0,RANK($H422,H421:H422,0))</f>
        <v>2</v>
      </c>
      <c r="L422" s="100"/>
      <c r="M422" s="84" t="s">
        <v>2582</v>
      </c>
    </row>
    <row r="423" spans="1:13" ht="17.25" x14ac:dyDescent="0.3">
      <c r="A423" s="206">
        <v>55</v>
      </c>
      <c r="B423" s="206" t="s">
        <v>1296</v>
      </c>
      <c r="C423" s="207" t="s">
        <v>783</v>
      </c>
      <c r="D423" s="207">
        <v>30371</v>
      </c>
      <c r="E423" s="207" t="s">
        <v>1299</v>
      </c>
      <c r="F423" s="66">
        <f>IFERROR(VLOOKUP(D423,'Vta RdV'!$A$3:$B$2000,2,0),0)</f>
        <v>633.44000000000005</v>
      </c>
      <c r="G423" s="66">
        <f>VLOOKUP(D423,Objetivos!$G$5:$H$3000,2,0)</f>
        <v>1653.1157028571431</v>
      </c>
      <c r="H423" s="67">
        <f t="shared" si="14"/>
        <v>0.38317947068387376</v>
      </c>
      <c r="I423" s="66">
        <f>IF(H423="",0,RANK($H423,H423:H424,0))</f>
        <v>2</v>
      </c>
      <c r="L423" s="100"/>
      <c r="M423" s="84" t="s">
        <v>2582</v>
      </c>
    </row>
    <row r="424" spans="1:13" ht="18" thickBot="1" x14ac:dyDescent="0.35">
      <c r="A424" s="208">
        <v>55</v>
      </c>
      <c r="B424" s="208" t="s">
        <v>1296</v>
      </c>
      <c r="C424" s="209" t="s">
        <v>783</v>
      </c>
      <c r="D424" s="209">
        <v>53881</v>
      </c>
      <c r="E424" s="209" t="s">
        <v>1300</v>
      </c>
      <c r="F424" s="55">
        <f>IFERROR(VLOOKUP(D424,'Vta RdV'!$A$3:$B$2000,2,0),0)</f>
        <v>2965.23</v>
      </c>
      <c r="G424" s="55">
        <f>VLOOKUP(D424,Objetivos!$G$5:$H$3000,2,0)</f>
        <v>1187.137318095238</v>
      </c>
      <c r="H424" s="56">
        <f t="shared" si="14"/>
        <v>2.4977986579999962</v>
      </c>
      <c r="I424" s="55">
        <f>IF(H424="",0,RANK($H424,H423:H424,0))</f>
        <v>1</v>
      </c>
      <c r="L424" s="100"/>
      <c r="M424" s="84" t="s">
        <v>2582</v>
      </c>
    </row>
    <row r="425" spans="1:13" ht="17.25" x14ac:dyDescent="0.3">
      <c r="A425" s="210">
        <v>55</v>
      </c>
      <c r="B425" s="210" t="s">
        <v>1296</v>
      </c>
      <c r="C425" s="211" t="s">
        <v>783</v>
      </c>
      <c r="D425" s="211">
        <v>53973</v>
      </c>
      <c r="E425" s="211" t="s">
        <v>1301</v>
      </c>
      <c r="F425" s="220">
        <f>IFERROR(VLOOKUP(D425,'Vta RdV'!$A$3:$B$2000,2,0),0)</f>
        <v>0</v>
      </c>
      <c r="G425" s="220">
        <f>VLOOKUP(D425,Objetivos!$G$5:$H$3000,2,0)</f>
        <v>0</v>
      </c>
      <c r="H425" s="223" t="e">
        <f t="shared" si="14"/>
        <v>#DIV/0!</v>
      </c>
      <c r="I425" s="220" t="e">
        <f>IF(H425="",0,RANK($H425,H425:H426,0))</f>
        <v>#DIV/0!</v>
      </c>
      <c r="L425" s="100"/>
      <c r="M425" s="84" t="s">
        <v>2582</v>
      </c>
    </row>
    <row r="426" spans="1:13" ht="18" thickBot="1" x14ac:dyDescent="0.35">
      <c r="A426" s="212">
        <v>55</v>
      </c>
      <c r="B426" s="212" t="s">
        <v>1296</v>
      </c>
      <c r="C426" s="213" t="s">
        <v>783</v>
      </c>
      <c r="D426" s="213">
        <v>53869</v>
      </c>
      <c r="E426" s="213" t="s">
        <v>1302</v>
      </c>
      <c r="F426" s="221">
        <f>IFERROR(VLOOKUP(D426,'Vta RdV'!$A$3:$B$2000,2,0),0)</f>
        <v>129.37</v>
      </c>
      <c r="G426" s="221">
        <f>VLOOKUP(D426,Objetivos!$G$5:$H$3000,2,0)</f>
        <v>802.17235047619056</v>
      </c>
      <c r="H426" s="224">
        <f t="shared" si="14"/>
        <v>0.161274568891838</v>
      </c>
      <c r="I426" s="221" t="e">
        <f>IF(H426="",0,RANK($H426,H425:H426,0))</f>
        <v>#DIV/0!</v>
      </c>
      <c r="L426" s="100"/>
      <c r="M426" s="84" t="s">
        <v>2582</v>
      </c>
    </row>
    <row r="427" spans="1:13" ht="17.25" x14ac:dyDescent="0.3">
      <c r="A427" s="206">
        <v>55</v>
      </c>
      <c r="B427" s="206" t="s">
        <v>1296</v>
      </c>
      <c r="C427" s="207" t="s">
        <v>783</v>
      </c>
      <c r="D427" s="207">
        <v>53523</v>
      </c>
      <c r="E427" s="207" t="s">
        <v>1303</v>
      </c>
      <c r="F427" s="53">
        <f>IFERROR(VLOOKUP(D427,'Vta RdV'!$A$3:$B$2000,2,0),0)</f>
        <v>98.71</v>
      </c>
      <c r="G427" s="53">
        <f>VLOOKUP(D427,Objetivos!$G$5:$H$3000,2,0)</f>
        <v>1081.8926231578948</v>
      </c>
      <c r="H427" s="61">
        <f t="shared" si="14"/>
        <v>9.1238259589828022E-2</v>
      </c>
      <c r="I427" s="53">
        <f>IF(H427="",0,RANK($H427,H427:H429,0))</f>
        <v>3</v>
      </c>
      <c r="L427" s="100"/>
      <c r="M427" s="84" t="s">
        <v>2582</v>
      </c>
    </row>
    <row r="428" spans="1:13" ht="17.25" x14ac:dyDescent="0.3">
      <c r="A428" s="206">
        <v>55</v>
      </c>
      <c r="B428" s="206" t="s">
        <v>1296</v>
      </c>
      <c r="C428" s="207" t="s">
        <v>783</v>
      </c>
      <c r="D428" s="207">
        <v>53924</v>
      </c>
      <c r="E428" s="207" t="s">
        <v>1304</v>
      </c>
      <c r="F428" s="66">
        <f>IFERROR(VLOOKUP(D428,'Vta RdV'!$A$3:$B$2000,2,0),0)</f>
        <v>472.37</v>
      </c>
      <c r="G428" s="66">
        <f>VLOOKUP(D428,Objetivos!$G$5:$H$3000,2,0)</f>
        <v>967.18178285714282</v>
      </c>
      <c r="H428" s="67">
        <f t="shared" si="14"/>
        <v>0.48839836354710497</v>
      </c>
      <c r="I428" s="66">
        <f>IF(H428="",0,RANK($H428,H427:H429,0))</f>
        <v>2</v>
      </c>
      <c r="L428" s="100"/>
      <c r="M428" s="84" t="s">
        <v>2582</v>
      </c>
    </row>
    <row r="429" spans="1:13" ht="18" thickBot="1" x14ac:dyDescent="0.35">
      <c r="A429" s="208">
        <v>55</v>
      </c>
      <c r="B429" s="208" t="s">
        <v>1296</v>
      </c>
      <c r="C429" s="209" t="s">
        <v>783</v>
      </c>
      <c r="D429" s="209">
        <v>53946</v>
      </c>
      <c r="E429" s="209" t="s">
        <v>1305</v>
      </c>
      <c r="F429" s="55">
        <f>IFERROR(VLOOKUP(D429,'Vta RdV'!$A$3:$B$2000,2,0),0)</f>
        <v>682.61</v>
      </c>
      <c r="G429" s="55">
        <f>VLOOKUP(D429,Objetivos!$G$5:$H$3000,2,0)</f>
        <v>811.23325999999997</v>
      </c>
      <c r="H429" s="56">
        <f t="shared" si="14"/>
        <v>0.841447255256768</v>
      </c>
      <c r="I429" s="55">
        <f>IF(H429="",0,RANK($H429,H427:H429,0))</f>
        <v>1</v>
      </c>
      <c r="L429" s="100"/>
      <c r="M429" s="84" t="s">
        <v>2582</v>
      </c>
    </row>
    <row r="430" spans="1:13" ht="17.25" x14ac:dyDescent="0.3">
      <c r="A430" s="210">
        <v>55</v>
      </c>
      <c r="B430" s="210" t="s">
        <v>1306</v>
      </c>
      <c r="C430" s="211" t="s">
        <v>393</v>
      </c>
      <c r="D430" s="211">
        <v>55159</v>
      </c>
      <c r="E430" s="211" t="s">
        <v>1307</v>
      </c>
      <c r="F430" s="220">
        <f>IFERROR(VLOOKUP(D430,'Vta RdV'!$A$3:$B$2000,2,0),0)</f>
        <v>1445.28</v>
      </c>
      <c r="G430" s="220">
        <f>VLOOKUP(D430,Objetivos!$G$5:$H$3000,2,0)</f>
        <v>3726.3476800000008</v>
      </c>
      <c r="H430" s="223">
        <f t="shared" si="14"/>
        <v>0.38785430778697483</v>
      </c>
      <c r="I430" s="220">
        <f>IF(H430="",0,RANK($H430,H430:H431,0))</f>
        <v>1</v>
      </c>
      <c r="L430" s="100"/>
      <c r="M430" s="84" t="s">
        <v>2582</v>
      </c>
    </row>
    <row r="431" spans="1:13" ht="18" thickBot="1" x14ac:dyDescent="0.35">
      <c r="A431" s="212">
        <v>55</v>
      </c>
      <c r="B431" s="212" t="s">
        <v>1306</v>
      </c>
      <c r="C431" s="213" t="s">
        <v>393</v>
      </c>
      <c r="D431" s="213">
        <v>3235</v>
      </c>
      <c r="E431" s="213" t="s">
        <v>1308</v>
      </c>
      <c r="F431" s="221">
        <f>IFERROR(VLOOKUP(D431,'Vta RdV'!$A$3:$B$2000,2,0),0)</f>
        <v>563.1400000000001</v>
      </c>
      <c r="G431" s="221">
        <f>VLOOKUP(D431,Objetivos!$G$5:$H$3000,2,0)</f>
        <v>1694.1931428571429</v>
      </c>
      <c r="H431" s="224">
        <f t="shared" si="14"/>
        <v>0.33239421513080991</v>
      </c>
      <c r="I431" s="221">
        <f>IF(H431="",0,RANK($H431,H430:H431,0))</f>
        <v>2</v>
      </c>
      <c r="L431" s="100"/>
      <c r="M431" s="84" t="s">
        <v>2582</v>
      </c>
    </row>
    <row r="432" spans="1:13" ht="17.25" x14ac:dyDescent="0.3">
      <c r="A432" s="206">
        <v>55</v>
      </c>
      <c r="B432" s="206" t="s">
        <v>1306</v>
      </c>
      <c r="C432" s="207" t="s">
        <v>393</v>
      </c>
      <c r="D432" s="207">
        <v>55226</v>
      </c>
      <c r="E432" s="207" t="s">
        <v>1309</v>
      </c>
      <c r="F432" s="66">
        <f>IFERROR(VLOOKUP(D432,'Vta RdV'!$A$3:$B$2000,2,0),0)</f>
        <v>1410.88</v>
      </c>
      <c r="G432" s="66">
        <f>VLOOKUP(D432,Objetivos!$G$5:$H$3000,2,0)</f>
        <v>1573.2308800000001</v>
      </c>
      <c r="H432" s="67">
        <f t="shared" si="14"/>
        <v>0.89680416138284802</v>
      </c>
      <c r="I432" s="66">
        <f>IF(H432="",0,RANK($H432,H432:H433,0))</f>
        <v>1</v>
      </c>
      <c r="L432" s="100"/>
      <c r="M432" s="84" t="s">
        <v>2582</v>
      </c>
    </row>
    <row r="433" spans="1:13" ht="18" thickBot="1" x14ac:dyDescent="0.35">
      <c r="A433" s="208">
        <v>55</v>
      </c>
      <c r="B433" s="208" t="s">
        <v>1306</v>
      </c>
      <c r="C433" s="209" t="s">
        <v>393</v>
      </c>
      <c r="D433" s="209">
        <v>52950</v>
      </c>
      <c r="E433" s="209" t="s">
        <v>1310</v>
      </c>
      <c r="F433" s="55">
        <f>IFERROR(VLOOKUP(D433,'Vta RdV'!$A$3:$B$2000,2,0),0)</f>
        <v>449.26000000000005</v>
      </c>
      <c r="G433" s="55">
        <f>VLOOKUP(D433,Objetivos!$G$5:$H$3000,2,0)</f>
        <v>1098.5259105882353</v>
      </c>
      <c r="H433" s="56">
        <f t="shared" si="14"/>
        <v>0.40896622980829983</v>
      </c>
      <c r="I433" s="55">
        <f>IF(H433="",0,RANK($H433,H432:H433,0))</f>
        <v>2</v>
      </c>
      <c r="L433" s="100"/>
      <c r="M433" s="84" t="s">
        <v>2582</v>
      </c>
    </row>
    <row r="434" spans="1:13" ht="17.25" x14ac:dyDescent="0.3">
      <c r="A434" s="210">
        <v>55</v>
      </c>
      <c r="B434" s="210" t="s">
        <v>1306</v>
      </c>
      <c r="C434" s="211" t="s">
        <v>393</v>
      </c>
      <c r="D434" s="211">
        <v>53643</v>
      </c>
      <c r="E434" s="211" t="s">
        <v>1311</v>
      </c>
      <c r="F434" s="220">
        <f>IFERROR(VLOOKUP(D434,'Vta RdV'!$A$3:$B$2000,2,0),0)</f>
        <v>627.01</v>
      </c>
      <c r="G434" s="220">
        <f>VLOOKUP(D434,Objetivos!$G$5:$H$3000,2,0)</f>
        <v>1037.8561676190477</v>
      </c>
      <c r="H434" s="223">
        <f t="shared" si="14"/>
        <v>0.60413959040049603</v>
      </c>
      <c r="I434" s="220">
        <f>IF(H434="",0,RANK($H434,H434:H435,0))</f>
        <v>1</v>
      </c>
      <c r="L434" s="100"/>
      <c r="M434" s="84" t="s">
        <v>2582</v>
      </c>
    </row>
    <row r="435" spans="1:13" ht="18" thickBot="1" x14ac:dyDescent="0.35">
      <c r="A435" s="212">
        <v>55</v>
      </c>
      <c r="B435" s="212" t="s">
        <v>1306</v>
      </c>
      <c r="C435" s="213" t="s">
        <v>393</v>
      </c>
      <c r="D435" s="213">
        <v>53781</v>
      </c>
      <c r="E435" s="213" t="s">
        <v>1312</v>
      </c>
      <c r="F435" s="221">
        <f>IFERROR(VLOOKUP(D435,'Vta RdV'!$A$3:$B$2000,2,0),0)</f>
        <v>424.52</v>
      </c>
      <c r="G435" s="221">
        <f>VLOOKUP(D435,Objetivos!$G$5:$H$3000,2,0)</f>
        <v>945.14843999999994</v>
      </c>
      <c r="H435" s="224">
        <f t="shared" si="14"/>
        <v>0.44915695993742527</v>
      </c>
      <c r="I435" s="221">
        <f>IF(H435="",0,RANK($H435,H434:H435,0))</f>
        <v>2</v>
      </c>
      <c r="L435" s="100"/>
      <c r="M435" s="84" t="s">
        <v>2582</v>
      </c>
    </row>
    <row r="436" spans="1:13" ht="17.25" x14ac:dyDescent="0.3">
      <c r="A436" s="206">
        <v>55</v>
      </c>
      <c r="B436" s="206" t="s">
        <v>1306</v>
      </c>
      <c r="C436" s="207" t="s">
        <v>393</v>
      </c>
      <c r="D436" s="207">
        <v>55210</v>
      </c>
      <c r="E436" s="207" t="s">
        <v>1313</v>
      </c>
      <c r="F436" s="66">
        <f>IFERROR(VLOOKUP(D436,'Vta RdV'!$A$3:$B$2000,2,0),0)</f>
        <v>602.17999999999995</v>
      </c>
      <c r="G436" s="66">
        <f>VLOOKUP(D436,Objetivos!$G$5:$H$3000,2,0)</f>
        <v>686.48643368421062</v>
      </c>
      <c r="H436" s="67">
        <f t="shared" si="14"/>
        <v>0.87719140605334622</v>
      </c>
      <c r="I436" s="66">
        <f>IF(H436="",0,RANK($H436,H436:H437,0))</f>
        <v>1</v>
      </c>
      <c r="L436" s="100"/>
      <c r="M436" s="84" t="s">
        <v>2582</v>
      </c>
    </row>
    <row r="437" spans="1:13" ht="18" thickBot="1" x14ac:dyDescent="0.35">
      <c r="A437" s="208">
        <v>55</v>
      </c>
      <c r="B437" s="208" t="s">
        <v>1306</v>
      </c>
      <c r="C437" s="209" t="s">
        <v>393</v>
      </c>
      <c r="D437" s="209">
        <v>53791</v>
      </c>
      <c r="E437" s="209" t="s">
        <v>1314</v>
      </c>
      <c r="F437" s="55">
        <f>IFERROR(VLOOKUP(D437,'Vta RdV'!$A$3:$B$2000,2,0),0)</f>
        <v>815.76</v>
      </c>
      <c r="G437" s="55">
        <f>VLOOKUP(D437,Objetivos!$G$5:$H$3000,2,0)</f>
        <v>1002.0109866666668</v>
      </c>
      <c r="H437" s="56">
        <f t="shared" si="14"/>
        <v>0.81412280988429342</v>
      </c>
      <c r="I437" s="55">
        <f>IF(H437="",0,RANK($H437,H436:H437,0))</f>
        <v>2</v>
      </c>
      <c r="L437" s="100"/>
      <c r="M437" s="84" t="s">
        <v>2582</v>
      </c>
    </row>
    <row r="438" spans="1:13" ht="17.25" x14ac:dyDescent="0.3">
      <c r="A438" s="210">
        <v>55</v>
      </c>
      <c r="B438" s="210" t="s">
        <v>1315</v>
      </c>
      <c r="C438" s="211" t="s">
        <v>784</v>
      </c>
      <c r="D438" s="211">
        <v>53398</v>
      </c>
      <c r="E438" s="211" t="s">
        <v>1316</v>
      </c>
      <c r="F438" s="220">
        <f>IFERROR(VLOOKUP(D438,'Vta RdV'!$A$3:$B$2000,2,0),0)</f>
        <v>767.68000000000006</v>
      </c>
      <c r="G438" s="220">
        <f>VLOOKUP(D438,Objetivos!$G$5:$H$3000,2,0)</f>
        <v>1039.8026971428571</v>
      </c>
      <c r="H438" s="223">
        <f t="shared" si="14"/>
        <v>0.73829391105582942</v>
      </c>
      <c r="I438" s="220">
        <f>IF(H438="",0,RANK($H438,H438:H439,0))</f>
        <v>1</v>
      </c>
      <c r="L438" s="100"/>
      <c r="M438" s="84" t="s">
        <v>2582</v>
      </c>
    </row>
    <row r="439" spans="1:13" ht="18" thickBot="1" x14ac:dyDescent="0.35">
      <c r="A439" s="212">
        <v>55</v>
      </c>
      <c r="B439" s="212" t="s">
        <v>1315</v>
      </c>
      <c r="C439" s="213" t="s">
        <v>784</v>
      </c>
      <c r="D439" s="213">
        <v>29016</v>
      </c>
      <c r="E439" s="213" t="s">
        <v>1317</v>
      </c>
      <c r="F439" s="221">
        <f>IFERROR(VLOOKUP(D439,'Vta RdV'!$A$3:$B$2000,2,0),0)</f>
        <v>52.75</v>
      </c>
      <c r="G439" s="221">
        <f>VLOOKUP(D439,Objetivos!$G$5:$H$3000,2,0)</f>
        <v>1111.7240304761906</v>
      </c>
      <c r="H439" s="224">
        <f t="shared" si="14"/>
        <v>4.744882592616561E-2</v>
      </c>
      <c r="I439" s="221">
        <f>IF(H439="",0,RANK($H439,H438:H439,0))</f>
        <v>2</v>
      </c>
      <c r="L439" s="100"/>
      <c r="M439" s="84" t="s">
        <v>2582</v>
      </c>
    </row>
    <row r="440" spans="1:13" ht="17.25" x14ac:dyDescent="0.3">
      <c r="A440" s="206">
        <v>55</v>
      </c>
      <c r="B440" s="206" t="s">
        <v>1315</v>
      </c>
      <c r="C440" s="207" t="s">
        <v>784</v>
      </c>
      <c r="D440" s="207">
        <v>53747</v>
      </c>
      <c r="E440" s="207" t="s">
        <v>1318</v>
      </c>
      <c r="F440" s="66">
        <f>IFERROR(VLOOKUP(D440,'Vta RdV'!$A$3:$B$2000,2,0),0)</f>
        <v>374.57</v>
      </c>
      <c r="G440" s="66">
        <f>VLOOKUP(D440,Objetivos!$G$5:$H$3000,2,0)</f>
        <v>1153.4127009523809</v>
      </c>
      <c r="H440" s="67">
        <f t="shared" si="14"/>
        <v>0.32474932839799225</v>
      </c>
      <c r="I440" s="66">
        <f>IF(H440="",0,RANK($H440,H440:H441,0))</f>
        <v>2</v>
      </c>
      <c r="L440" s="100"/>
      <c r="M440" s="84" t="s">
        <v>2582</v>
      </c>
    </row>
    <row r="441" spans="1:13" ht="18" thickBot="1" x14ac:dyDescent="0.35">
      <c r="A441" s="208">
        <v>55</v>
      </c>
      <c r="B441" s="208" t="s">
        <v>1315</v>
      </c>
      <c r="C441" s="209" t="s">
        <v>784</v>
      </c>
      <c r="D441" s="209">
        <v>53995</v>
      </c>
      <c r="E441" s="209" t="s">
        <v>1319</v>
      </c>
      <c r="F441" s="55">
        <f>IFERROR(VLOOKUP(D441,'Vta RdV'!$A$3:$B$2000,2,0),0)</f>
        <v>3052.83</v>
      </c>
      <c r="G441" s="55">
        <f>VLOOKUP(D441,Objetivos!$G$5:$H$3000,2,0)</f>
        <v>1096.4788952380952</v>
      </c>
      <c r="H441" s="56">
        <f t="shared" si="14"/>
        <v>2.7842122755468925</v>
      </c>
      <c r="I441" s="55">
        <f>IF(H441="",0,RANK($H441,H440:H441,0))</f>
        <v>1</v>
      </c>
      <c r="L441" s="100"/>
      <c r="M441" s="84" t="s">
        <v>2582</v>
      </c>
    </row>
    <row r="442" spans="1:13" ht="17.25" x14ac:dyDescent="0.3">
      <c r="A442" s="210">
        <v>55</v>
      </c>
      <c r="B442" s="210" t="s">
        <v>1315</v>
      </c>
      <c r="C442" s="211" t="s">
        <v>784</v>
      </c>
      <c r="D442" s="211">
        <v>53679</v>
      </c>
      <c r="E442" s="211" t="s">
        <v>1320</v>
      </c>
      <c r="F442" s="220">
        <f>IFERROR(VLOOKUP(D442,'Vta RdV'!$A$3:$B$2000,2,0),0)</f>
        <v>187.33</v>
      </c>
      <c r="G442" s="220">
        <f>VLOOKUP(D442,Objetivos!$G$5:$H$3000,2,0)</f>
        <v>947.11424000000011</v>
      </c>
      <c r="H442" s="223">
        <f t="shared" si="14"/>
        <v>0.19779028979650859</v>
      </c>
      <c r="I442" s="220">
        <f>IF(H442="",0,RANK($H442,H442:H443,0))</f>
        <v>2</v>
      </c>
      <c r="L442" s="100"/>
      <c r="M442" s="84" t="s">
        <v>2582</v>
      </c>
    </row>
    <row r="443" spans="1:13" ht="18" thickBot="1" x14ac:dyDescent="0.35">
      <c r="A443" s="212">
        <v>55</v>
      </c>
      <c r="B443" s="212" t="s">
        <v>1315</v>
      </c>
      <c r="C443" s="213" t="s">
        <v>784</v>
      </c>
      <c r="D443" s="213">
        <v>53994</v>
      </c>
      <c r="E443" s="213" t="s">
        <v>1321</v>
      </c>
      <c r="F443" s="221">
        <f>IFERROR(VLOOKUP(D443,'Vta RdV'!$A$3:$B$2000,2,0),0)</f>
        <v>1651.38</v>
      </c>
      <c r="G443" s="221">
        <f>VLOOKUP(D443,Objetivos!$G$5:$H$3000,2,0)</f>
        <v>866.27474285714288</v>
      </c>
      <c r="H443" s="224">
        <f t="shared" si="14"/>
        <v>1.9063005283444223</v>
      </c>
      <c r="I443" s="221">
        <f>IF(H443="",0,RANK($H443,H442:H443,0))</f>
        <v>1</v>
      </c>
      <c r="L443" s="100"/>
      <c r="M443" s="84" t="s">
        <v>2582</v>
      </c>
    </row>
    <row r="444" spans="1:13" ht="17.25" x14ac:dyDescent="0.3">
      <c r="A444" s="206">
        <v>55</v>
      </c>
      <c r="B444" s="206" t="s">
        <v>1315</v>
      </c>
      <c r="C444" s="207" t="s">
        <v>784</v>
      </c>
      <c r="D444" s="207">
        <v>54088</v>
      </c>
      <c r="E444" s="207" t="s">
        <v>2544</v>
      </c>
      <c r="F444" s="66">
        <f>IFERROR(VLOOKUP(D444,'Vta RdV'!$A$3:$B$2000,2,0),0)</f>
        <v>1071.1400000000001</v>
      </c>
      <c r="G444" s="66">
        <f>VLOOKUP(D444,Objetivos!$G$5:$H$3000,2,0)</f>
        <v>810.47609142857152</v>
      </c>
      <c r="H444" s="67">
        <f t="shared" ref="H444" si="15">+F444/G444</f>
        <v>1.3216182578710913</v>
      </c>
      <c r="I444" s="66">
        <f>IF(H444="",0,RANK($H444,H444:H445,0))</f>
        <v>1</v>
      </c>
      <c r="L444" s="100"/>
      <c r="M444" s="84" t="s">
        <v>2582</v>
      </c>
    </row>
    <row r="445" spans="1:13" ht="18" thickBot="1" x14ac:dyDescent="0.35">
      <c r="A445" s="208">
        <v>55</v>
      </c>
      <c r="B445" s="208" t="s">
        <v>1315</v>
      </c>
      <c r="C445" s="209" t="s">
        <v>784</v>
      </c>
      <c r="D445" s="209">
        <v>54123</v>
      </c>
      <c r="E445" s="209" t="s">
        <v>2543</v>
      </c>
      <c r="F445" s="55">
        <f>IFERROR(VLOOKUP(D445,'Vta RdV'!$A$3:$B$2000,2,0),0)</f>
        <v>0</v>
      </c>
      <c r="G445" s="55">
        <f>VLOOKUP(D445,Objetivos!$G$5:$H$3000,2,0)</f>
        <v>967.87560380952391</v>
      </c>
      <c r="H445" s="56">
        <f t="shared" si="14"/>
        <v>0</v>
      </c>
      <c r="I445" s="55">
        <f>IF(H445="",0,RANK($H445,H444:H445,0))</f>
        <v>2</v>
      </c>
      <c r="L445" s="100"/>
      <c r="M445" s="84" t="s">
        <v>2582</v>
      </c>
    </row>
    <row r="446" spans="1:13" ht="17.25" x14ac:dyDescent="0.3">
      <c r="A446" s="210">
        <v>55</v>
      </c>
      <c r="B446" s="210" t="s">
        <v>1322</v>
      </c>
      <c r="C446" s="211" t="s">
        <v>1323</v>
      </c>
      <c r="D446" s="211">
        <v>246</v>
      </c>
      <c r="E446" s="211" t="s">
        <v>1324</v>
      </c>
      <c r="F446" s="220">
        <f>IFERROR(VLOOKUP(D446,'Vta RdV'!$A$3:$B$2000,2,0),0)</f>
        <v>1956.09</v>
      </c>
      <c r="G446" s="220">
        <f>VLOOKUP(D446,Objetivos!$G$5:$H$3000,2,0)</f>
        <v>7566.5143314285715</v>
      </c>
      <c r="H446" s="223">
        <f t="shared" si="14"/>
        <v>0.25851930153295388</v>
      </c>
      <c r="I446" s="220">
        <f>IF(H446="",0,RANK($H446,H446:H447,0))</f>
        <v>1</v>
      </c>
      <c r="L446" s="100"/>
      <c r="M446" s="84" t="s">
        <v>2582</v>
      </c>
    </row>
    <row r="447" spans="1:13" ht="18" thickBot="1" x14ac:dyDescent="0.35">
      <c r="A447" s="212">
        <v>55</v>
      </c>
      <c r="B447" s="212" t="s">
        <v>1322</v>
      </c>
      <c r="C447" s="213" t="s">
        <v>1323</v>
      </c>
      <c r="D447" s="213">
        <v>24</v>
      </c>
      <c r="E447" s="213" t="s">
        <v>1325</v>
      </c>
      <c r="F447" s="221">
        <f>IFERROR(VLOOKUP(D447,'Vta RdV'!$A$3:$B$2000,2,0),0)</f>
        <v>467.83000000000004</v>
      </c>
      <c r="G447" s="221">
        <f>VLOOKUP(D447,Objetivos!$G$5:$H$3000,2,0)</f>
        <v>3252.7976914285719</v>
      </c>
      <c r="H447" s="224">
        <f t="shared" si="14"/>
        <v>0.14382388466174093</v>
      </c>
      <c r="I447" s="221">
        <f>IF(H447="",0,RANK($H447,H446:H447,0))</f>
        <v>2</v>
      </c>
      <c r="L447" s="100"/>
      <c r="M447" s="84" t="s">
        <v>2582</v>
      </c>
    </row>
    <row r="448" spans="1:13" ht="17.25" x14ac:dyDescent="0.3">
      <c r="A448" s="206">
        <v>55</v>
      </c>
      <c r="B448" s="206" t="s">
        <v>1322</v>
      </c>
      <c r="C448" s="207" t="s">
        <v>1323</v>
      </c>
      <c r="D448" s="207">
        <v>241</v>
      </c>
      <c r="E448" s="207" t="s">
        <v>1326</v>
      </c>
      <c r="F448" s="66">
        <f>IFERROR(VLOOKUP(D448,'Vta RdV'!$A$3:$B$2000,2,0),0)</f>
        <v>2090.37</v>
      </c>
      <c r="G448" s="66">
        <f>VLOOKUP(D448,Objetivos!$G$5:$H$3000,2,0)</f>
        <v>3051.9138057142859</v>
      </c>
      <c r="H448" s="67">
        <f t="shared" si="14"/>
        <v>0.68493743043662358</v>
      </c>
      <c r="I448" s="66">
        <f>IF(H448="",0,RANK($H448,H448:H449,0))</f>
        <v>1</v>
      </c>
      <c r="L448" s="100"/>
      <c r="M448" s="84" t="s">
        <v>2582</v>
      </c>
    </row>
    <row r="449" spans="1:13" ht="18" thickBot="1" x14ac:dyDescent="0.35">
      <c r="A449" s="208">
        <v>55</v>
      </c>
      <c r="B449" s="208" t="s">
        <v>1322</v>
      </c>
      <c r="C449" s="209" t="s">
        <v>1323</v>
      </c>
      <c r="D449" s="209">
        <v>13092</v>
      </c>
      <c r="E449" s="209" t="s">
        <v>1327</v>
      </c>
      <c r="F449" s="55">
        <f>IFERROR(VLOOKUP(D449,'Vta RdV'!$A$3:$B$2000,2,0),0)</f>
        <v>1332.3400000000001</v>
      </c>
      <c r="G449" s="55">
        <f>VLOOKUP(D449,Objetivos!$G$5:$H$3000,2,0)</f>
        <v>2642.8437257142864</v>
      </c>
      <c r="H449" s="56">
        <f t="shared" si="14"/>
        <v>0.50413120800016509</v>
      </c>
      <c r="I449" s="55">
        <f>IF(H449="",0,RANK($H449,H448:H449,0))</f>
        <v>2</v>
      </c>
      <c r="L449" s="100"/>
      <c r="M449" s="84" t="s">
        <v>2582</v>
      </c>
    </row>
    <row r="450" spans="1:13" ht="17.25" x14ac:dyDescent="0.3">
      <c r="A450" s="210">
        <v>55</v>
      </c>
      <c r="B450" s="210" t="s">
        <v>1322</v>
      </c>
      <c r="C450" s="211" t="s">
        <v>1323</v>
      </c>
      <c r="D450" s="211">
        <v>5562</v>
      </c>
      <c r="E450" s="211" t="s">
        <v>1328</v>
      </c>
      <c r="F450" s="220">
        <f>IFERROR(VLOOKUP(D450,'Vta RdV'!$A$3:$B$2000,2,0),0)</f>
        <v>192.24</v>
      </c>
      <c r="G450" s="220">
        <f>VLOOKUP(D450,Objetivos!$G$5:$H$3000,2,0)</f>
        <v>2572.8233955555556</v>
      </c>
      <c r="H450" s="223">
        <f t="shared" si="14"/>
        <v>7.4719469798077295E-2</v>
      </c>
      <c r="I450" s="220">
        <f>IF(H450="",0,RANK($H450,H450:H451,0))</f>
        <v>1</v>
      </c>
      <c r="L450" s="100"/>
      <c r="M450" s="84" t="s">
        <v>2582</v>
      </c>
    </row>
    <row r="451" spans="1:13" ht="18" thickBot="1" x14ac:dyDescent="0.35">
      <c r="A451" s="212">
        <v>55</v>
      </c>
      <c r="B451" s="212" t="s">
        <v>1322</v>
      </c>
      <c r="C451" s="213" t="s">
        <v>1323</v>
      </c>
      <c r="D451" s="213">
        <v>231</v>
      </c>
      <c r="E451" s="213" t="s">
        <v>1329</v>
      </c>
      <c r="F451" s="221">
        <f>IFERROR(VLOOKUP(D451,'Vta RdV'!$A$3:$B$2000,2,0),0)</f>
        <v>0</v>
      </c>
      <c r="G451" s="221">
        <f>VLOOKUP(D451,Objetivos!$G$5:$H$3000,2,0)</f>
        <v>2345.7902628571428</v>
      </c>
      <c r="H451" s="224">
        <f t="shared" si="14"/>
        <v>0</v>
      </c>
      <c r="I451" s="221">
        <f>IF(H451="",0,RANK($H451,H450:H451,0))</f>
        <v>2</v>
      </c>
      <c r="L451" s="100"/>
      <c r="M451" s="84" t="s">
        <v>2582</v>
      </c>
    </row>
    <row r="452" spans="1:13" ht="17.25" x14ac:dyDescent="0.3">
      <c r="A452" s="206">
        <v>55</v>
      </c>
      <c r="B452" s="206" t="s">
        <v>1322</v>
      </c>
      <c r="C452" s="207" t="s">
        <v>1323</v>
      </c>
      <c r="D452" s="207">
        <v>5246</v>
      </c>
      <c r="E452" s="207" t="s">
        <v>1330</v>
      </c>
      <c r="F452" s="66">
        <f>IFERROR(VLOOKUP(D452,'Vta RdV'!$A$3:$B$2000,2,0),0)</f>
        <v>0</v>
      </c>
      <c r="G452" s="66">
        <f>VLOOKUP(D452,Objetivos!$G$5:$H$3000,2,0)</f>
        <v>2265.2282285714286</v>
      </c>
      <c r="H452" s="67">
        <f t="shared" si="14"/>
        <v>0</v>
      </c>
      <c r="I452" s="66">
        <f>IF(H452="",0,RANK($H452,H452:H453,0))</f>
        <v>2</v>
      </c>
      <c r="L452" s="100"/>
      <c r="M452" s="84" t="s">
        <v>2582</v>
      </c>
    </row>
    <row r="453" spans="1:13" ht="18" thickBot="1" x14ac:dyDescent="0.35">
      <c r="A453" s="208">
        <v>55</v>
      </c>
      <c r="B453" s="208" t="s">
        <v>1322</v>
      </c>
      <c r="C453" s="209" t="s">
        <v>1323</v>
      </c>
      <c r="D453" s="209">
        <v>9204</v>
      </c>
      <c r="E453" s="209" t="s">
        <v>1331</v>
      </c>
      <c r="F453" s="55">
        <f>IFERROR(VLOOKUP(D453,'Vta RdV'!$A$3:$B$2000,2,0),0)</f>
        <v>935.43000000000006</v>
      </c>
      <c r="G453" s="55">
        <f>VLOOKUP(D453,Objetivos!$G$5:$H$3000,2,0)</f>
        <v>2107.468167619048</v>
      </c>
      <c r="H453" s="56">
        <f t="shared" ref="H453:H517" si="16">+F453/G453</f>
        <v>0.44386435552040615</v>
      </c>
      <c r="I453" s="55">
        <f>IF(H453="",0,RANK($H453,H452:H453,0))</f>
        <v>1</v>
      </c>
      <c r="L453" s="100"/>
      <c r="M453" s="84" t="s">
        <v>2582</v>
      </c>
    </row>
    <row r="454" spans="1:13" ht="17.25" x14ac:dyDescent="0.3">
      <c r="A454" s="210">
        <v>55</v>
      </c>
      <c r="B454" s="210" t="s">
        <v>1322</v>
      </c>
      <c r="C454" s="211" t="s">
        <v>1323</v>
      </c>
      <c r="D454" s="211">
        <v>5527</v>
      </c>
      <c r="E454" s="211" t="s">
        <v>1332</v>
      </c>
      <c r="F454" s="220">
        <f>IFERROR(VLOOKUP(D454,'Vta RdV'!$A$3:$B$2000,2,0),0)</f>
        <v>360.05</v>
      </c>
      <c r="G454" s="220">
        <f>VLOOKUP(D454,Objetivos!$G$5:$H$3000,2,0)</f>
        <v>1752.1426209523809</v>
      </c>
      <c r="H454" s="223">
        <f t="shared" si="16"/>
        <v>0.20549126292258907</v>
      </c>
      <c r="I454" s="220">
        <f>IF(H454="",0,RANK($H454,H454:H455,0))</f>
        <v>2</v>
      </c>
      <c r="L454" s="100"/>
      <c r="M454" s="84" t="s">
        <v>2582</v>
      </c>
    </row>
    <row r="455" spans="1:13" ht="18" thickBot="1" x14ac:dyDescent="0.35">
      <c r="A455" s="212">
        <v>55</v>
      </c>
      <c r="B455" s="212" t="s">
        <v>1322</v>
      </c>
      <c r="C455" s="213" t="s">
        <v>1323</v>
      </c>
      <c r="D455" s="213">
        <v>5175</v>
      </c>
      <c r="E455" s="213" t="s">
        <v>1333</v>
      </c>
      <c r="F455" s="221">
        <f>IFERROR(VLOOKUP(D455,'Vta RdV'!$A$3:$B$2000,2,0),0)</f>
        <v>1163.03</v>
      </c>
      <c r="G455" s="221">
        <f>VLOOKUP(D455,Objetivos!$G$5:$H$3000,2,0)</f>
        <v>1662.5484114285716</v>
      </c>
      <c r="H455" s="224">
        <f t="shared" si="16"/>
        <v>0.69954654673823757</v>
      </c>
      <c r="I455" s="221">
        <f>IF(H455="",0,RANK($H455,H454:H455,0))</f>
        <v>1</v>
      </c>
      <c r="L455" s="100"/>
      <c r="M455" s="84" t="s">
        <v>2582</v>
      </c>
    </row>
    <row r="456" spans="1:13" ht="17.25" x14ac:dyDescent="0.3">
      <c r="A456" s="206">
        <v>55</v>
      </c>
      <c r="B456" s="206" t="s">
        <v>1334</v>
      </c>
      <c r="C456" s="207" t="s">
        <v>394</v>
      </c>
      <c r="D456" s="207">
        <v>5626</v>
      </c>
      <c r="E456" s="207" t="s">
        <v>1335</v>
      </c>
      <c r="F456" s="66">
        <f>IFERROR(VLOOKUP(D456,'Vta RdV'!$A$3:$B$2000,2,0),0)</f>
        <v>1216.75</v>
      </c>
      <c r="G456" s="66">
        <f>VLOOKUP(D456,Objetivos!$G$5:$H$3000,2,0)</f>
        <v>2230.5206857142857</v>
      </c>
      <c r="H456" s="67">
        <f t="shared" si="16"/>
        <v>0.54550043305711682</v>
      </c>
      <c r="I456" s="66">
        <f>IF(H456="",0,RANK($H456,H456:H457,0))</f>
        <v>2</v>
      </c>
      <c r="L456" s="100"/>
      <c r="M456" s="84" t="s">
        <v>2582</v>
      </c>
    </row>
    <row r="457" spans="1:13" ht="18" thickBot="1" x14ac:dyDescent="0.35">
      <c r="A457" s="208">
        <v>55</v>
      </c>
      <c r="B457" s="208" t="s">
        <v>1334</v>
      </c>
      <c r="C457" s="209" t="s">
        <v>394</v>
      </c>
      <c r="D457" s="209">
        <v>53519</v>
      </c>
      <c r="E457" s="209" t="s">
        <v>1336</v>
      </c>
      <c r="F457" s="55">
        <f>IFERROR(VLOOKUP(D457,'Vta RdV'!$A$3:$B$2000,2,0),0)</f>
        <v>1874.58</v>
      </c>
      <c r="G457" s="55">
        <f>VLOOKUP(D457,Objetivos!$G$5:$H$3000,2,0)</f>
        <v>1241.4768457142857</v>
      </c>
      <c r="H457" s="56">
        <f t="shared" si="16"/>
        <v>1.5099596955603769</v>
      </c>
      <c r="I457" s="55">
        <f>IF(H457="",0,RANK($H457,H456:H457,0))</f>
        <v>1</v>
      </c>
      <c r="L457" s="100"/>
      <c r="M457" s="84" t="s">
        <v>2582</v>
      </c>
    </row>
    <row r="458" spans="1:13" ht="17.25" x14ac:dyDescent="0.3">
      <c r="A458" s="210">
        <v>55</v>
      </c>
      <c r="B458" s="210" t="s">
        <v>1334</v>
      </c>
      <c r="C458" s="211" t="s">
        <v>394</v>
      </c>
      <c r="D458" s="211">
        <v>53573</v>
      </c>
      <c r="E458" s="211" t="s">
        <v>1337</v>
      </c>
      <c r="F458" s="220">
        <f>IFERROR(VLOOKUP(D458,'Vta RdV'!$A$3:$B$2000,2,0),0)</f>
        <v>0</v>
      </c>
      <c r="G458" s="220">
        <f>VLOOKUP(D458,Objetivos!$G$5:$H$3000,2,0)</f>
        <v>1172.5692038095237</v>
      </c>
      <c r="H458" s="223">
        <f t="shared" si="16"/>
        <v>0</v>
      </c>
      <c r="I458" s="220">
        <f>IF(H458="",0,RANK($H458,H458:H459,0))</f>
        <v>2</v>
      </c>
      <c r="L458" s="100"/>
      <c r="M458" s="84" t="s">
        <v>2582</v>
      </c>
    </row>
    <row r="459" spans="1:13" ht="18" thickBot="1" x14ac:dyDescent="0.35">
      <c r="A459" s="212">
        <v>55</v>
      </c>
      <c r="B459" s="212" t="s">
        <v>1334</v>
      </c>
      <c r="C459" s="213" t="s">
        <v>394</v>
      </c>
      <c r="D459" s="213">
        <v>53358</v>
      </c>
      <c r="E459" s="213" t="s">
        <v>1338</v>
      </c>
      <c r="F459" s="221">
        <f>IFERROR(VLOOKUP(D459,'Vta RdV'!$A$3:$B$2000,2,0),0)</f>
        <v>1220.03</v>
      </c>
      <c r="G459" s="221">
        <f>VLOOKUP(D459,Objetivos!$G$5:$H$3000,2,0)</f>
        <v>1160.8813409523809</v>
      </c>
      <c r="H459" s="224">
        <f t="shared" si="16"/>
        <v>1.0509515115464718</v>
      </c>
      <c r="I459" s="221">
        <f>IF(H459="",0,RANK($H459,H458:H459,0))</f>
        <v>1</v>
      </c>
      <c r="L459" s="100"/>
      <c r="M459" s="84" t="s">
        <v>2582</v>
      </c>
    </row>
    <row r="460" spans="1:13" ht="17.25" x14ac:dyDescent="0.3">
      <c r="A460" s="206">
        <v>55</v>
      </c>
      <c r="B460" s="206" t="s">
        <v>1334</v>
      </c>
      <c r="C460" s="207" t="s">
        <v>394</v>
      </c>
      <c r="D460" s="207">
        <v>53028</v>
      </c>
      <c r="E460" s="207" t="s">
        <v>1339</v>
      </c>
      <c r="F460" s="66">
        <f>IFERROR(VLOOKUP(D460,'Vta RdV'!$A$3:$B$2000,2,0),0)</f>
        <v>457.32</v>
      </c>
      <c r="G460" s="66">
        <f>VLOOKUP(D460,Objetivos!$G$5:$H$3000,2,0)</f>
        <v>1270.4465752380954</v>
      </c>
      <c r="H460" s="67">
        <f t="shared" si="16"/>
        <v>0.35996791121601729</v>
      </c>
      <c r="I460" s="66">
        <f>IF(H460="",0,RANK($H460,H460:H461,0))</f>
        <v>1</v>
      </c>
      <c r="L460" s="100"/>
      <c r="M460" s="84" t="s">
        <v>2582</v>
      </c>
    </row>
    <row r="461" spans="1:13" ht="18" thickBot="1" x14ac:dyDescent="0.35">
      <c r="A461" s="208">
        <v>55</v>
      </c>
      <c r="B461" s="208" t="s">
        <v>1334</v>
      </c>
      <c r="C461" s="209" t="s">
        <v>394</v>
      </c>
      <c r="D461" s="209">
        <v>53264</v>
      </c>
      <c r="E461" s="209" t="s">
        <v>1340</v>
      </c>
      <c r="F461" s="55">
        <f>IFERROR(VLOOKUP(D461,'Vta RdV'!$A$3:$B$2000,2,0),0)</f>
        <v>178.55</v>
      </c>
      <c r="G461" s="55">
        <f>VLOOKUP(D461,Objetivos!$G$5:$H$3000,2,0)</f>
        <v>1019.9753676190476</v>
      </c>
      <c r="H461" s="56">
        <f t="shared" si="16"/>
        <v>0.17505324703751765</v>
      </c>
      <c r="I461" s="55">
        <f>IF(H461="",0,RANK($H461,H460:H461,0))</f>
        <v>2</v>
      </c>
      <c r="L461" s="100"/>
      <c r="M461" s="84" t="s">
        <v>2582</v>
      </c>
    </row>
    <row r="462" spans="1:13" ht="17.25" x14ac:dyDescent="0.3">
      <c r="A462" s="210">
        <v>55</v>
      </c>
      <c r="B462" s="210" t="s">
        <v>1334</v>
      </c>
      <c r="C462" s="211" t="s">
        <v>394</v>
      </c>
      <c r="D462" s="211">
        <v>53283</v>
      </c>
      <c r="E462" s="211" t="s">
        <v>1341</v>
      </c>
      <c r="F462" s="220">
        <f>IFERROR(VLOOKUP(D462,'Vta RdV'!$A$3:$B$2000,2,0),0)</f>
        <v>565.20000000000005</v>
      </c>
      <c r="G462" s="220">
        <f>VLOOKUP(D462,Objetivos!$G$5:$H$3000,2,0)</f>
        <v>1068.2336000000003</v>
      </c>
      <c r="H462" s="223">
        <f t="shared" si="16"/>
        <v>0.52909775539732129</v>
      </c>
      <c r="I462" s="220">
        <f>IF(H462="",0,RANK($H462,H462:H463,0))</f>
        <v>2</v>
      </c>
      <c r="L462" s="100"/>
      <c r="M462" s="84" t="s">
        <v>2582</v>
      </c>
    </row>
    <row r="463" spans="1:13" ht="18" thickBot="1" x14ac:dyDescent="0.35">
      <c r="A463" s="212">
        <v>55</v>
      </c>
      <c r="B463" s="212" t="s">
        <v>1334</v>
      </c>
      <c r="C463" s="213" t="s">
        <v>394</v>
      </c>
      <c r="D463" s="213">
        <v>53184</v>
      </c>
      <c r="E463" s="213" t="s">
        <v>1342</v>
      </c>
      <c r="F463" s="221">
        <f>IFERROR(VLOOKUP(D463,'Vta RdV'!$A$3:$B$2000,2,0),0)</f>
        <v>748.19</v>
      </c>
      <c r="G463" s="221">
        <f>VLOOKUP(D463,Objetivos!$G$5:$H$3000,2,0)</f>
        <v>1064.1618599999999</v>
      </c>
      <c r="H463" s="224">
        <f t="shared" si="16"/>
        <v>0.70307913497294494</v>
      </c>
      <c r="I463" s="221">
        <f>IF(H463="",0,RANK($H463,H462:H463,0))</f>
        <v>1</v>
      </c>
      <c r="L463" s="100"/>
      <c r="M463" s="84" t="s">
        <v>2582</v>
      </c>
    </row>
    <row r="464" spans="1:13" ht="17.25" x14ac:dyDescent="0.3">
      <c r="A464" s="206">
        <v>55</v>
      </c>
      <c r="B464" s="206" t="s">
        <v>1334</v>
      </c>
      <c r="C464" s="207" t="s">
        <v>394</v>
      </c>
      <c r="D464" s="207">
        <v>54023</v>
      </c>
      <c r="E464" s="207" t="s">
        <v>1343</v>
      </c>
      <c r="F464" s="66">
        <f>IFERROR(VLOOKUP(D464,'Vta RdV'!$A$3:$B$2000,2,0),0)</f>
        <v>442.48</v>
      </c>
      <c r="G464" s="66">
        <f>VLOOKUP(D464,Objetivos!$G$5:$H$3000,2,0)</f>
        <v>856.36024380952392</v>
      </c>
      <c r="H464" s="67">
        <f t="shared" si="16"/>
        <v>0.51669843760100886</v>
      </c>
      <c r="I464" s="66">
        <f>IF(H464="",0,RANK($H464,H464:H465,0))</f>
        <v>1</v>
      </c>
      <c r="L464" s="100"/>
      <c r="M464" s="84" t="s">
        <v>2582</v>
      </c>
    </row>
    <row r="465" spans="1:13" ht="18" thickBot="1" x14ac:dyDescent="0.35">
      <c r="A465" s="208">
        <v>55</v>
      </c>
      <c r="B465" s="208" t="s">
        <v>1334</v>
      </c>
      <c r="C465" s="209" t="s">
        <v>394</v>
      </c>
      <c r="D465" s="209">
        <v>54065</v>
      </c>
      <c r="E465" s="209" t="s">
        <v>1344</v>
      </c>
      <c r="F465" s="55">
        <f>IFERROR(VLOOKUP(D465,'Vta RdV'!$A$3:$B$2000,2,0),0)</f>
        <v>508.79</v>
      </c>
      <c r="G465" s="55">
        <f>VLOOKUP(D465,Objetivos!$G$5:$H$3000,2,0)</f>
        <v>994.75361523809522</v>
      </c>
      <c r="H465" s="56">
        <f t="shared" si="16"/>
        <v>0.51147338617937133</v>
      </c>
      <c r="I465" s="55">
        <f>IF(H465="",0,RANK($H465,H464:H465,0))</f>
        <v>2</v>
      </c>
      <c r="L465" s="100"/>
      <c r="M465" s="84" t="s">
        <v>2582</v>
      </c>
    </row>
    <row r="466" spans="1:13" ht="17.25" x14ac:dyDescent="0.3">
      <c r="A466" s="210">
        <v>55</v>
      </c>
      <c r="B466" s="210" t="s">
        <v>1334</v>
      </c>
      <c r="C466" s="211" t="s">
        <v>394</v>
      </c>
      <c r="D466" s="211">
        <v>53756</v>
      </c>
      <c r="E466" s="211" t="s">
        <v>1345</v>
      </c>
      <c r="F466" s="220">
        <f>IFERROR(VLOOKUP(D466,'Vta RdV'!$A$3:$B$2000,2,0),0)</f>
        <v>784.47</v>
      </c>
      <c r="G466" s="220">
        <f>VLOOKUP(D466,Objetivos!$G$5:$H$3000,2,0)</f>
        <v>820.72464761904757</v>
      </c>
      <c r="H466" s="223">
        <f t="shared" si="16"/>
        <v>0.95582605234992801</v>
      </c>
      <c r="I466" s="220">
        <f>IF(H466="",0,RANK($H466,H466:H467,0))</f>
        <v>1</v>
      </c>
      <c r="L466" s="100"/>
      <c r="M466" s="84" t="s">
        <v>2582</v>
      </c>
    </row>
    <row r="467" spans="1:13" ht="18" thickBot="1" x14ac:dyDescent="0.35">
      <c r="A467" s="212">
        <v>55</v>
      </c>
      <c r="B467" s="212" t="s">
        <v>1334</v>
      </c>
      <c r="C467" s="213" t="s">
        <v>394</v>
      </c>
      <c r="D467" s="213">
        <v>53817</v>
      </c>
      <c r="E467" s="213" t="s">
        <v>1346</v>
      </c>
      <c r="F467" s="221">
        <f>IFERROR(VLOOKUP(D467,'Vta RdV'!$A$3:$B$2000,2,0),0)</f>
        <v>630.25</v>
      </c>
      <c r="G467" s="221">
        <f>VLOOKUP(D467,Objetivos!$G$5:$H$3000,2,0)</f>
        <v>678.59338666666679</v>
      </c>
      <c r="H467" s="224">
        <f t="shared" si="16"/>
        <v>0.9287594196811505</v>
      </c>
      <c r="I467" s="221">
        <f>IF(H467="",0,RANK($H467,H466:H467,0))</f>
        <v>2</v>
      </c>
      <c r="L467" s="100"/>
      <c r="M467" s="84" t="s">
        <v>2582</v>
      </c>
    </row>
    <row r="468" spans="1:13" ht="17.25" x14ac:dyDescent="0.3">
      <c r="A468" s="206">
        <v>55</v>
      </c>
      <c r="B468" s="206" t="s">
        <v>1347</v>
      </c>
      <c r="C468" s="207" t="s">
        <v>392</v>
      </c>
      <c r="D468" s="207">
        <v>2511</v>
      </c>
      <c r="E468" s="207" t="s">
        <v>1348</v>
      </c>
      <c r="F468" s="66">
        <f>IFERROR(VLOOKUP(D468,'Vta RdV'!$A$3:$B$2000,2,0),0)</f>
        <v>5740.9500000000007</v>
      </c>
      <c r="G468" s="66">
        <f>VLOOKUP(D468,Objetivos!$G$5:$H$3000,2,0)</f>
        <v>5492.3350552380953</v>
      </c>
      <c r="H468" s="67">
        <f t="shared" si="16"/>
        <v>1.0452658008409008</v>
      </c>
      <c r="I468" s="66">
        <f>IF(H468="",0,RANK($H468,H468:H469,0))</f>
        <v>1</v>
      </c>
      <c r="L468" s="100"/>
      <c r="M468" s="84" t="s">
        <v>2582</v>
      </c>
    </row>
    <row r="469" spans="1:13" ht="18" thickBot="1" x14ac:dyDescent="0.35">
      <c r="A469" s="208">
        <v>55</v>
      </c>
      <c r="B469" s="208" t="s">
        <v>1347</v>
      </c>
      <c r="C469" s="209" t="s">
        <v>392</v>
      </c>
      <c r="D469" s="209">
        <v>58140</v>
      </c>
      <c r="E469" s="209" t="s">
        <v>1349</v>
      </c>
      <c r="F469" s="55">
        <f>IFERROR(VLOOKUP(D469,'Vta RdV'!$A$3:$B$2000,2,0),0)</f>
        <v>2452.29</v>
      </c>
      <c r="G469" s="55">
        <f>VLOOKUP(D469,Objetivos!$G$5:$H$3000,2,0)</f>
        <v>7051.8723809523817</v>
      </c>
      <c r="H469" s="56">
        <f t="shared" si="16"/>
        <v>0.34775019562518078</v>
      </c>
      <c r="I469" s="55">
        <f>IF(H469="",0,RANK($H469,H468:H469,0))</f>
        <v>2</v>
      </c>
      <c r="L469" s="100"/>
      <c r="M469" s="84" t="s">
        <v>2582</v>
      </c>
    </row>
    <row r="470" spans="1:13" ht="17.25" x14ac:dyDescent="0.3">
      <c r="A470" s="210">
        <v>55</v>
      </c>
      <c r="B470" s="210" t="s">
        <v>1347</v>
      </c>
      <c r="C470" s="211" t="s">
        <v>392</v>
      </c>
      <c r="D470" s="211">
        <v>5526</v>
      </c>
      <c r="E470" s="211" t="s">
        <v>1350</v>
      </c>
      <c r="F470" s="220">
        <f>IFERROR(VLOOKUP(D470,'Vta RdV'!$A$3:$B$2000,2,0),0)</f>
        <v>1902.4999999999998</v>
      </c>
      <c r="G470" s="220">
        <f>VLOOKUP(D470,Objetivos!$G$5:$H$3000,2,0)</f>
        <v>6294.6497600000002</v>
      </c>
      <c r="H470" s="223">
        <f t="shared" si="16"/>
        <v>0.30224080330722003</v>
      </c>
      <c r="I470" s="220">
        <f>IF(H470="",0,RANK($H470,H470:H471,0))</f>
        <v>2</v>
      </c>
      <c r="L470" s="100"/>
      <c r="M470" s="84" t="s">
        <v>2582</v>
      </c>
    </row>
    <row r="471" spans="1:13" ht="18" thickBot="1" x14ac:dyDescent="0.35">
      <c r="A471" s="212">
        <v>55</v>
      </c>
      <c r="B471" s="212" t="s">
        <v>1347</v>
      </c>
      <c r="C471" s="213" t="s">
        <v>392</v>
      </c>
      <c r="D471" s="213">
        <v>5842</v>
      </c>
      <c r="E471" s="213" t="s">
        <v>1351</v>
      </c>
      <c r="F471" s="221">
        <f>IFERROR(VLOOKUP(D471,'Vta RdV'!$A$3:$B$2000,2,0),0)</f>
        <v>2341.2499999999995</v>
      </c>
      <c r="G471" s="221">
        <f>VLOOKUP(D471,Objetivos!$G$5:$H$3000,2,0)</f>
        <v>5125.7563809523817</v>
      </c>
      <c r="H471" s="224">
        <f t="shared" si="16"/>
        <v>0.45676185639649691</v>
      </c>
      <c r="I471" s="221">
        <f>IF(H471="",0,RANK($H471,H470:H471,0))</f>
        <v>1</v>
      </c>
      <c r="L471" s="100"/>
      <c r="M471" s="84" t="s">
        <v>2582</v>
      </c>
    </row>
    <row r="472" spans="1:13" ht="17.25" x14ac:dyDescent="0.3">
      <c r="A472" s="206">
        <v>55</v>
      </c>
      <c r="B472" s="206" t="s">
        <v>1347</v>
      </c>
      <c r="C472" s="207" t="s">
        <v>392</v>
      </c>
      <c r="D472" s="207">
        <v>5826</v>
      </c>
      <c r="E472" s="207" t="s">
        <v>1352</v>
      </c>
      <c r="F472" s="66">
        <f>IFERROR(VLOOKUP(D472,'Vta RdV'!$A$3:$B$2000,2,0),0)</f>
        <v>1933.7399999999998</v>
      </c>
      <c r="G472" s="66">
        <f>VLOOKUP(D472,Objetivos!$G$5:$H$3000,2,0)</f>
        <v>2807.3497295238099</v>
      </c>
      <c r="H472" s="67">
        <f t="shared" si="16"/>
        <v>0.68881336003975746</v>
      </c>
      <c r="I472" s="66">
        <f>IF(H472="",0,RANK($H472,H472:H473,0))</f>
        <v>1</v>
      </c>
      <c r="L472" s="100"/>
      <c r="M472" s="84" t="s">
        <v>2582</v>
      </c>
    </row>
    <row r="473" spans="1:13" ht="18" thickBot="1" x14ac:dyDescent="0.35">
      <c r="A473" s="208">
        <v>55</v>
      </c>
      <c r="B473" s="208" t="s">
        <v>1347</v>
      </c>
      <c r="C473" s="209" t="s">
        <v>392</v>
      </c>
      <c r="D473" s="209">
        <v>9925</v>
      </c>
      <c r="E473" s="209" t="s">
        <v>1353</v>
      </c>
      <c r="F473" s="55">
        <f>IFERROR(VLOOKUP(D473,'Vta RdV'!$A$3:$B$2000,2,0),0)</f>
        <v>1522.6200000000001</v>
      </c>
      <c r="G473" s="55">
        <f>VLOOKUP(D473,Objetivos!$G$5:$H$3000,2,0)</f>
        <v>2790.6789333333336</v>
      </c>
      <c r="H473" s="56">
        <f t="shared" si="16"/>
        <v>0.5456091640686529</v>
      </c>
      <c r="I473" s="55">
        <f>IF(H473="",0,RANK($H473,H472:H473,0))</f>
        <v>2</v>
      </c>
      <c r="L473" s="100"/>
      <c r="M473" s="84" t="s">
        <v>2582</v>
      </c>
    </row>
    <row r="474" spans="1:13" ht="17.25" x14ac:dyDescent="0.3">
      <c r="A474" s="210">
        <v>55</v>
      </c>
      <c r="B474" s="210" t="s">
        <v>1347</v>
      </c>
      <c r="C474" s="211" t="s">
        <v>392</v>
      </c>
      <c r="D474" s="211">
        <v>52056</v>
      </c>
      <c r="E474" s="211" t="s">
        <v>1354</v>
      </c>
      <c r="F474" s="220">
        <f>IFERROR(VLOOKUP(D474,'Vta RdV'!$A$3:$B$2000,2,0),0)</f>
        <v>685.72</v>
      </c>
      <c r="G474" s="220">
        <f>VLOOKUP(D474,Objetivos!$G$5:$H$3000,2,0)</f>
        <v>2574.8194057142859</v>
      </c>
      <c r="H474" s="223">
        <f t="shared" si="16"/>
        <v>0.26631770697322871</v>
      </c>
      <c r="I474" s="220">
        <f>IF(H474="",0,RANK($H474,H474:H475,0))</f>
        <v>1</v>
      </c>
      <c r="L474" s="100"/>
      <c r="M474" s="84" t="s">
        <v>2582</v>
      </c>
    </row>
    <row r="475" spans="1:13" ht="18" thickBot="1" x14ac:dyDescent="0.35">
      <c r="A475" s="212">
        <v>55</v>
      </c>
      <c r="B475" s="212" t="s">
        <v>1347</v>
      </c>
      <c r="C475" s="213" t="s">
        <v>392</v>
      </c>
      <c r="D475" s="213">
        <v>9326</v>
      </c>
      <c r="E475" s="213" t="s">
        <v>1355</v>
      </c>
      <c r="F475" s="221">
        <f>IFERROR(VLOOKUP(D475,'Vta RdV'!$A$3:$B$2000,2,0),0)</f>
        <v>490.8</v>
      </c>
      <c r="G475" s="221">
        <f>VLOOKUP(D475,Objetivos!$G$5:$H$3000,2,0)</f>
        <v>2476.6811580952381</v>
      </c>
      <c r="H475" s="224">
        <f t="shared" si="16"/>
        <v>0.19816842325294051</v>
      </c>
      <c r="I475" s="221">
        <f>IF(H475="",0,RANK($H475,H474:H475,0))</f>
        <v>2</v>
      </c>
      <c r="L475" s="100"/>
      <c r="M475" s="84" t="s">
        <v>2582</v>
      </c>
    </row>
    <row r="476" spans="1:13" ht="17.25" x14ac:dyDescent="0.3">
      <c r="A476" s="206">
        <v>55</v>
      </c>
      <c r="B476" s="206" t="s">
        <v>1347</v>
      </c>
      <c r="C476" s="207" t="s">
        <v>392</v>
      </c>
      <c r="D476" s="207">
        <v>53020</v>
      </c>
      <c r="E476" s="207" t="s">
        <v>1356</v>
      </c>
      <c r="F476" s="53">
        <f>IFERROR(VLOOKUP(D476,'Vta RdV'!$A$3:$B$2000,2,0),0)</f>
        <v>204.26000000000002</v>
      </c>
      <c r="G476" s="53">
        <f>VLOOKUP(D476,Objetivos!$G$5:$H$3000,2,0)</f>
        <v>2510.7204647619055</v>
      </c>
      <c r="H476" s="61">
        <f t="shared" si="16"/>
        <v>8.1355134060840273E-2</v>
      </c>
      <c r="I476" s="53">
        <f>IF(H476="",0,RANK($H476,H476:H478,0))</f>
        <v>3</v>
      </c>
      <c r="L476" s="100"/>
      <c r="M476" s="84" t="s">
        <v>2582</v>
      </c>
    </row>
    <row r="477" spans="1:13" ht="17.25" x14ac:dyDescent="0.3">
      <c r="A477" s="206">
        <v>55</v>
      </c>
      <c r="B477" s="206" t="s">
        <v>1347</v>
      </c>
      <c r="C477" s="207" t="s">
        <v>392</v>
      </c>
      <c r="D477" s="207">
        <v>2812</v>
      </c>
      <c r="E477" s="207" t="s">
        <v>1357</v>
      </c>
      <c r="F477" s="66">
        <f>IFERROR(VLOOKUP(D477,'Vta RdV'!$A$3:$B$2000,2,0),0)</f>
        <v>296.77999999999997</v>
      </c>
      <c r="G477" s="66">
        <f>VLOOKUP(D477,Objetivos!$G$5:$H$3000,2,0)</f>
        <v>2234.8170819047623</v>
      </c>
      <c r="H477" s="67">
        <f t="shared" si="16"/>
        <v>0.13279834059038545</v>
      </c>
      <c r="I477" s="66">
        <f>IF(H477="",0,RANK($H477,H476:H478,0))</f>
        <v>2</v>
      </c>
      <c r="L477" s="100"/>
      <c r="M477" s="84" t="s">
        <v>2582</v>
      </c>
    </row>
    <row r="478" spans="1:13" ht="18" thickBot="1" x14ac:dyDescent="0.35">
      <c r="A478" s="208">
        <v>55</v>
      </c>
      <c r="B478" s="208" t="s">
        <v>1347</v>
      </c>
      <c r="C478" s="209" t="s">
        <v>392</v>
      </c>
      <c r="D478" s="209">
        <v>19411</v>
      </c>
      <c r="E478" s="209" t="s">
        <v>1358</v>
      </c>
      <c r="F478" s="55">
        <f>IFERROR(VLOOKUP(D478,'Vta RdV'!$A$3:$B$2000,2,0),0)</f>
        <v>610.43000000000006</v>
      </c>
      <c r="G478" s="55">
        <f>VLOOKUP(D478,Objetivos!$G$5:$H$3000,2,0)</f>
        <v>1760.5067580952382</v>
      </c>
      <c r="H478" s="56">
        <f t="shared" si="16"/>
        <v>0.34673539149628052</v>
      </c>
      <c r="I478" s="55">
        <f>IF(H478="",0,RANK($H478,H476:H478,0))</f>
        <v>1</v>
      </c>
      <c r="L478" s="100"/>
      <c r="M478" s="84" t="s">
        <v>2582</v>
      </c>
    </row>
    <row r="479" spans="1:13" ht="17.25" x14ac:dyDescent="0.3">
      <c r="A479" s="210">
        <v>56</v>
      </c>
      <c r="B479" s="210" t="s">
        <v>1359</v>
      </c>
      <c r="C479" s="211" t="s">
        <v>395</v>
      </c>
      <c r="D479" s="211">
        <v>3442</v>
      </c>
      <c r="E479" s="211" t="s">
        <v>1360</v>
      </c>
      <c r="F479" s="220">
        <f>IFERROR(VLOOKUP(D479,'Vta RdV'!$A$3:$B$2000,2,0),0)</f>
        <v>2452.8700000000003</v>
      </c>
      <c r="G479" s="220">
        <f>VLOOKUP(D479,Objetivos!$G$5:$H$3000,2,0)</f>
        <v>3097.4702320000001</v>
      </c>
      <c r="H479" s="223">
        <f t="shared" si="16"/>
        <v>0.791894616019025</v>
      </c>
      <c r="I479" s="220">
        <f>IF(H479="",0,RANK($H479,H479:H480,0))</f>
        <v>1</v>
      </c>
      <c r="L479" s="100"/>
      <c r="M479" s="84" t="s">
        <v>2582</v>
      </c>
    </row>
    <row r="480" spans="1:13" ht="18" thickBot="1" x14ac:dyDescent="0.35">
      <c r="A480" s="212">
        <v>56</v>
      </c>
      <c r="B480" s="212" t="s">
        <v>1359</v>
      </c>
      <c r="C480" s="213" t="s">
        <v>395</v>
      </c>
      <c r="D480" s="213">
        <v>3074</v>
      </c>
      <c r="E480" s="213" t="s">
        <v>1361</v>
      </c>
      <c r="F480" s="221">
        <f>IFERROR(VLOOKUP(D480,'Vta RdV'!$A$3:$B$2000,2,0),0)</f>
        <v>1916.31</v>
      </c>
      <c r="G480" s="221">
        <f>VLOOKUP(D480,Objetivos!$G$5:$H$3000,2,0)</f>
        <v>2994.2711359999998</v>
      </c>
      <c r="H480" s="224">
        <f t="shared" si="16"/>
        <v>0.6399921426487678</v>
      </c>
      <c r="I480" s="221">
        <f>IF(H480="",0,RANK($H480,H479:H480,0))</f>
        <v>2</v>
      </c>
      <c r="L480" s="100"/>
      <c r="M480" s="84" t="s">
        <v>2582</v>
      </c>
    </row>
    <row r="481" spans="1:13" ht="17.25" x14ac:dyDescent="0.3">
      <c r="A481" s="206">
        <v>56</v>
      </c>
      <c r="B481" s="206" t="s">
        <v>1359</v>
      </c>
      <c r="C481" s="207" t="s">
        <v>395</v>
      </c>
      <c r="D481" s="207">
        <v>58706</v>
      </c>
      <c r="E481" s="207" t="s">
        <v>1362</v>
      </c>
      <c r="F481" s="66">
        <f>IFERROR(VLOOKUP(D481,'Vta RdV'!$A$3:$B$2000,2,0),0)</f>
        <v>1708.5</v>
      </c>
      <c r="G481" s="66">
        <f>VLOOKUP(D481,Objetivos!$G$5:$H$3000,2,0)</f>
        <v>1944.1693680000001</v>
      </c>
      <c r="H481" s="67">
        <f t="shared" si="16"/>
        <v>0.878781462212607</v>
      </c>
      <c r="I481" s="66">
        <f>IF(H481="",0,RANK($H481,H481:H482,0))</f>
        <v>2</v>
      </c>
      <c r="L481" s="100"/>
      <c r="M481" s="84" t="s">
        <v>2582</v>
      </c>
    </row>
    <row r="482" spans="1:13" ht="18" thickBot="1" x14ac:dyDescent="0.35">
      <c r="A482" s="208">
        <v>56</v>
      </c>
      <c r="B482" s="208" t="s">
        <v>1359</v>
      </c>
      <c r="C482" s="209" t="s">
        <v>395</v>
      </c>
      <c r="D482" s="209">
        <v>30354</v>
      </c>
      <c r="E482" s="209" t="s">
        <v>1363</v>
      </c>
      <c r="F482" s="55">
        <f>IFERROR(VLOOKUP(D482,'Vta RdV'!$A$3:$B$2000,2,0),0)</f>
        <v>2282.9499999999998</v>
      </c>
      <c r="G482" s="55">
        <f>VLOOKUP(D482,Objetivos!$G$5:$H$3000,2,0)</f>
        <v>1528.0166133333335</v>
      </c>
      <c r="H482" s="56">
        <f t="shared" si="16"/>
        <v>1.4940609808029484</v>
      </c>
      <c r="I482" s="55">
        <f>IF(H482="",0,RANK($H482,H481:H482,0))</f>
        <v>1</v>
      </c>
      <c r="L482" s="100"/>
      <c r="M482" s="84" t="s">
        <v>2582</v>
      </c>
    </row>
    <row r="483" spans="1:13" ht="17.25" x14ac:dyDescent="0.3">
      <c r="A483" s="210">
        <v>56</v>
      </c>
      <c r="B483" s="210" t="s">
        <v>1359</v>
      </c>
      <c r="C483" s="211" t="s">
        <v>395</v>
      </c>
      <c r="D483" s="211">
        <v>3653</v>
      </c>
      <c r="E483" s="211" t="s">
        <v>1364</v>
      </c>
      <c r="F483" s="220">
        <f>IFERROR(VLOOKUP(D483,'Vta RdV'!$A$3:$B$2000,2,0),0)</f>
        <v>1282.48</v>
      </c>
      <c r="G483" s="220">
        <f>VLOOKUP(D483,Objetivos!$G$5:$H$3000,2,0)</f>
        <v>1443.3396320000002</v>
      </c>
      <c r="H483" s="223">
        <f t="shared" si="16"/>
        <v>0.88855039490802246</v>
      </c>
      <c r="I483" s="220">
        <f>IF(H483="",0,RANK($H483,H483:H484,0))</f>
        <v>1</v>
      </c>
      <c r="L483" s="100"/>
      <c r="M483" s="84" t="s">
        <v>2582</v>
      </c>
    </row>
    <row r="484" spans="1:13" ht="18" thickBot="1" x14ac:dyDescent="0.35">
      <c r="A484" s="212">
        <v>56</v>
      </c>
      <c r="B484" s="212" t="s">
        <v>1359</v>
      </c>
      <c r="C484" s="213" t="s">
        <v>395</v>
      </c>
      <c r="D484" s="213">
        <v>3655</v>
      </c>
      <c r="E484" s="213" t="s">
        <v>1365</v>
      </c>
      <c r="F484" s="221">
        <f>IFERROR(VLOOKUP(D484,'Vta RdV'!$A$3:$B$2000,2,0),0)</f>
        <v>259.87</v>
      </c>
      <c r="G484" s="221">
        <f>VLOOKUP(D484,Objetivos!$G$5:$H$3000,2,0)</f>
        <v>1381.362384</v>
      </c>
      <c r="H484" s="224">
        <f t="shared" si="16"/>
        <v>0.18812586980072277</v>
      </c>
      <c r="I484" s="221">
        <f>IF(H484="",0,RANK($H484,H483:H484,0))</f>
        <v>2</v>
      </c>
      <c r="L484" s="100"/>
      <c r="M484" s="84" t="s">
        <v>2582</v>
      </c>
    </row>
    <row r="485" spans="1:13" ht="17.25" x14ac:dyDescent="0.3">
      <c r="A485" s="206">
        <v>56</v>
      </c>
      <c r="B485" s="206" t="s">
        <v>1359</v>
      </c>
      <c r="C485" s="207" t="s">
        <v>395</v>
      </c>
      <c r="D485" s="207">
        <v>52058</v>
      </c>
      <c r="E485" s="207" t="s">
        <v>1366</v>
      </c>
      <c r="F485" s="66">
        <f>IFERROR(VLOOKUP(D485,'Vta RdV'!$A$3:$B$2000,2,0),0)</f>
        <v>974.49</v>
      </c>
      <c r="G485" s="66">
        <f>VLOOKUP(D485,Objetivos!$G$5:$H$3000,2,0)</f>
        <v>1219.6446400000002</v>
      </c>
      <c r="H485" s="67">
        <f t="shared" si="16"/>
        <v>0.7989950253050756</v>
      </c>
      <c r="I485" s="66">
        <f>IF(H485="",0,RANK($H485,H485:H486,0))</f>
        <v>2</v>
      </c>
      <c r="L485" s="100"/>
      <c r="M485" s="84" t="s">
        <v>2582</v>
      </c>
    </row>
    <row r="486" spans="1:13" ht="18" thickBot="1" x14ac:dyDescent="0.35">
      <c r="A486" s="208">
        <v>56</v>
      </c>
      <c r="B486" s="208" t="s">
        <v>1359</v>
      </c>
      <c r="C486" s="209" t="s">
        <v>395</v>
      </c>
      <c r="D486" s="209">
        <v>42276</v>
      </c>
      <c r="E486" s="209" t="s">
        <v>1367</v>
      </c>
      <c r="F486" s="55">
        <f>IFERROR(VLOOKUP(D486,'Vta RdV'!$A$3:$B$2000,2,0),0)</f>
        <v>1079.5</v>
      </c>
      <c r="G486" s="55">
        <f>VLOOKUP(D486,Objetivos!$G$5:$H$3000,2,0)</f>
        <v>1004.162904</v>
      </c>
      <c r="H486" s="56">
        <f t="shared" si="16"/>
        <v>1.0750247750637878</v>
      </c>
      <c r="I486" s="55">
        <f>IF(H486="",0,RANK($H486,H485:H486,0))</f>
        <v>1</v>
      </c>
      <c r="L486" s="100"/>
      <c r="M486" s="84" t="s">
        <v>2582</v>
      </c>
    </row>
    <row r="487" spans="1:13" ht="17.25" x14ac:dyDescent="0.3">
      <c r="A487" s="210">
        <v>56</v>
      </c>
      <c r="B487" s="210" t="s">
        <v>1359</v>
      </c>
      <c r="C487" s="211" t="s">
        <v>395</v>
      </c>
      <c r="D487" s="211">
        <v>53991</v>
      </c>
      <c r="E487" s="211" t="s">
        <v>1368</v>
      </c>
      <c r="F487" s="220">
        <f>IFERROR(VLOOKUP(D487,'Vta RdV'!$A$3:$B$2000,2,0),0)</f>
        <v>96.41</v>
      </c>
      <c r="G487" s="220">
        <f>VLOOKUP(D487,Objetivos!$G$5:$H$3000,2,0)</f>
        <v>816.28923200000008</v>
      </c>
      <c r="H487" s="223">
        <f t="shared" si="16"/>
        <v>0.11810764643285161</v>
      </c>
      <c r="I487" s="220">
        <f>IF(H487="",0,RANK($H487,H487:H488,0))</f>
        <v>2</v>
      </c>
      <c r="L487" s="100"/>
      <c r="M487" s="84" t="s">
        <v>2582</v>
      </c>
    </row>
    <row r="488" spans="1:13" ht="18" thickBot="1" x14ac:dyDescent="0.35">
      <c r="A488" s="212">
        <v>56</v>
      </c>
      <c r="B488" s="212" t="s">
        <v>1359</v>
      </c>
      <c r="C488" s="213" t="s">
        <v>395</v>
      </c>
      <c r="D488" s="213">
        <v>53900</v>
      </c>
      <c r="E488" s="213" t="s">
        <v>1369</v>
      </c>
      <c r="F488" s="221">
        <f>IFERROR(VLOOKUP(D488,'Vta RdV'!$A$3:$B$2000,2,0),0)</f>
        <v>414.33000000000004</v>
      </c>
      <c r="G488" s="221">
        <f>VLOOKUP(D488,Objetivos!$G$5:$H$3000,2,0)</f>
        <v>798.05630315789494</v>
      </c>
      <c r="H488" s="224">
        <f t="shared" si="16"/>
        <v>0.51917389582727858</v>
      </c>
      <c r="I488" s="221">
        <f>IF(H488="",0,RANK($H488,H487:H488,0))</f>
        <v>1</v>
      </c>
      <c r="L488" s="100"/>
      <c r="M488" s="84" t="s">
        <v>2582</v>
      </c>
    </row>
    <row r="489" spans="1:13" ht="17.25" x14ac:dyDescent="0.3">
      <c r="A489" s="206">
        <v>56</v>
      </c>
      <c r="B489" s="206" t="s">
        <v>1370</v>
      </c>
      <c r="C489" s="207" t="s">
        <v>396</v>
      </c>
      <c r="D489" s="207">
        <v>1538</v>
      </c>
      <c r="E489" s="207" t="s">
        <v>1371</v>
      </c>
      <c r="F489" s="66">
        <f>IFERROR(VLOOKUP(D489,'Vta RdV'!$A$3:$B$2000,2,0),0)</f>
        <v>2794.8900000000003</v>
      </c>
      <c r="G489" s="66">
        <f>VLOOKUP(D489,Objetivos!$G$5:$H$3000,2,0)</f>
        <v>4041.0326240000004</v>
      </c>
      <c r="H489" s="67">
        <f t="shared" si="16"/>
        <v>0.69162767541170933</v>
      </c>
      <c r="I489" s="66" t="e">
        <f>IF(H489="",0,RANK($H489,H489:H490,0))</f>
        <v>#DIV/0!</v>
      </c>
      <c r="L489" s="100"/>
      <c r="M489" s="84" t="s">
        <v>2582</v>
      </c>
    </row>
    <row r="490" spans="1:13" ht="18" thickBot="1" x14ac:dyDescent="0.35">
      <c r="A490" s="208">
        <v>56</v>
      </c>
      <c r="B490" s="208" t="s">
        <v>1370</v>
      </c>
      <c r="C490" s="209" t="s">
        <v>396</v>
      </c>
      <c r="D490" s="209">
        <v>4434</v>
      </c>
      <c r="E490" s="209" t="s">
        <v>1372</v>
      </c>
      <c r="F490" s="55">
        <f>IFERROR(VLOOKUP(D490,'Vta RdV'!$A$3:$B$2000,2,0),0)</f>
        <v>2085.67</v>
      </c>
      <c r="G490" s="55">
        <f>VLOOKUP(D490,Objetivos!$G$5:$H$3000,2,0)</f>
        <v>0</v>
      </c>
      <c r="H490" s="56" t="e">
        <f t="shared" si="16"/>
        <v>#DIV/0!</v>
      </c>
      <c r="I490" s="55" t="e">
        <f>IF(H490="",0,RANK($H490,H489:H490,0))</f>
        <v>#DIV/0!</v>
      </c>
      <c r="L490" s="100"/>
      <c r="M490" s="84" t="s">
        <v>2582</v>
      </c>
    </row>
    <row r="491" spans="1:13" ht="17.25" x14ac:dyDescent="0.3">
      <c r="A491" s="210">
        <v>56</v>
      </c>
      <c r="B491" s="210" t="s">
        <v>1370</v>
      </c>
      <c r="C491" s="211" t="s">
        <v>396</v>
      </c>
      <c r="D491" s="211">
        <v>6172</v>
      </c>
      <c r="E491" s="211" t="s">
        <v>1373</v>
      </c>
      <c r="F491" s="220">
        <f>IFERROR(VLOOKUP(D491,'Vta RdV'!$A$3:$B$2000,2,0),0)</f>
        <v>444.29999999999995</v>
      </c>
      <c r="G491" s="220">
        <f>VLOOKUP(D491,Objetivos!$G$5:$H$3000,2,0)</f>
        <v>2883.8783058823528</v>
      </c>
      <c r="H491" s="223">
        <f t="shared" si="16"/>
        <v>0.15406336636804155</v>
      </c>
      <c r="I491" s="220">
        <f>IF(H491="",0,RANK($H491,H491:H492,0))</f>
        <v>2</v>
      </c>
      <c r="L491" s="100"/>
      <c r="M491" s="84" t="s">
        <v>2582</v>
      </c>
    </row>
    <row r="492" spans="1:13" ht="18" thickBot="1" x14ac:dyDescent="0.35">
      <c r="A492" s="212">
        <v>56</v>
      </c>
      <c r="B492" s="212" t="s">
        <v>1370</v>
      </c>
      <c r="C492" s="213" t="s">
        <v>396</v>
      </c>
      <c r="D492" s="213">
        <v>3470</v>
      </c>
      <c r="E492" s="213" t="s">
        <v>1374</v>
      </c>
      <c r="F492" s="221">
        <f>IFERROR(VLOOKUP(D492,'Vta RdV'!$A$3:$B$2000,2,0),0)</f>
        <v>1607.9499999999998</v>
      </c>
      <c r="G492" s="221">
        <f>VLOOKUP(D492,Objetivos!$G$5:$H$3000,2,0)</f>
        <v>2773.3298479999999</v>
      </c>
      <c r="H492" s="224">
        <f t="shared" si="16"/>
        <v>0.57979039210196393</v>
      </c>
      <c r="I492" s="221">
        <f>IF(H492="",0,RANK($H492,H491:H492,0))</f>
        <v>1</v>
      </c>
      <c r="L492" s="100"/>
      <c r="M492" s="84" t="s">
        <v>2582</v>
      </c>
    </row>
    <row r="493" spans="1:13" ht="17.25" x14ac:dyDescent="0.3">
      <c r="A493" s="206">
        <v>56</v>
      </c>
      <c r="B493" s="206" t="s">
        <v>1370</v>
      </c>
      <c r="C493" s="207" t="s">
        <v>396</v>
      </c>
      <c r="D493" s="207">
        <v>7127</v>
      </c>
      <c r="E493" s="207" t="s">
        <v>1375</v>
      </c>
      <c r="F493" s="66">
        <f>IFERROR(VLOOKUP(D493,'Vta RdV'!$A$3:$B$2000,2,0),0)</f>
        <v>2447.77</v>
      </c>
      <c r="G493" s="66">
        <f>VLOOKUP(D493,Objetivos!$G$5:$H$3000,2,0)</f>
        <v>2640.8678800000002</v>
      </c>
      <c r="H493" s="67">
        <f t="shared" si="16"/>
        <v>0.92688090098623177</v>
      </c>
      <c r="I493" s="66">
        <f>IF(H493="",0,RANK($H493,H493:H494,0))</f>
        <v>1</v>
      </c>
      <c r="L493" s="100"/>
      <c r="M493" s="84" t="s">
        <v>2582</v>
      </c>
    </row>
    <row r="494" spans="1:13" ht="18" thickBot="1" x14ac:dyDescent="0.35">
      <c r="A494" s="208">
        <v>56</v>
      </c>
      <c r="B494" s="208" t="s">
        <v>1370</v>
      </c>
      <c r="C494" s="209" t="s">
        <v>396</v>
      </c>
      <c r="D494" s="209">
        <v>52691</v>
      </c>
      <c r="E494" s="209" t="s">
        <v>1376</v>
      </c>
      <c r="F494" s="55">
        <f>IFERROR(VLOOKUP(D494,'Vta RdV'!$A$3:$B$2000,2,0),0)</f>
        <v>592.22</v>
      </c>
      <c r="G494" s="55">
        <f>VLOOKUP(D494,Objetivos!$G$5:$H$3000,2,0)</f>
        <v>1819.6209520000002</v>
      </c>
      <c r="H494" s="56">
        <f t="shared" si="16"/>
        <v>0.32546338804742447</v>
      </c>
      <c r="I494" s="55">
        <f>IF(H494="",0,RANK($H494,H493:H494,0))</f>
        <v>2</v>
      </c>
      <c r="L494" s="100"/>
      <c r="M494" s="84" t="s">
        <v>2582</v>
      </c>
    </row>
    <row r="495" spans="1:13" ht="17.25" x14ac:dyDescent="0.3">
      <c r="A495" s="210">
        <v>56</v>
      </c>
      <c r="B495" s="210" t="s">
        <v>1370</v>
      </c>
      <c r="C495" s="211" t="s">
        <v>396</v>
      </c>
      <c r="D495" s="211">
        <v>3322</v>
      </c>
      <c r="E495" s="211" t="s">
        <v>1377</v>
      </c>
      <c r="F495" s="220">
        <f>IFERROR(VLOOKUP(D495,'Vta RdV'!$A$3:$B$2000,2,0),0)</f>
        <v>2045.93</v>
      </c>
      <c r="G495" s="220">
        <f>VLOOKUP(D495,Objetivos!$G$5:$H$3000,2,0)</f>
        <v>2022.6398560000002</v>
      </c>
      <c r="H495" s="223">
        <f t="shared" si="16"/>
        <v>1.0115147261292767</v>
      </c>
      <c r="I495" s="220">
        <f>IF(H495="",0,RANK($H495,H495:H496,0))</f>
        <v>1</v>
      </c>
      <c r="L495" s="100"/>
      <c r="M495" s="84" t="s">
        <v>2582</v>
      </c>
    </row>
    <row r="496" spans="1:13" ht="18" thickBot="1" x14ac:dyDescent="0.35">
      <c r="A496" s="212">
        <v>56</v>
      </c>
      <c r="B496" s="212" t="s">
        <v>1370</v>
      </c>
      <c r="C496" s="213" t="s">
        <v>396</v>
      </c>
      <c r="D496" s="213">
        <v>53213</v>
      </c>
      <c r="E496" s="213" t="s">
        <v>1378</v>
      </c>
      <c r="F496" s="221">
        <f>IFERROR(VLOOKUP(D496,'Vta RdV'!$A$3:$B$2000,2,0),0)</f>
        <v>741.3</v>
      </c>
      <c r="G496" s="221">
        <f>VLOOKUP(D496,Objetivos!$G$5:$H$3000,2,0)</f>
        <v>1751.9311439999999</v>
      </c>
      <c r="H496" s="224">
        <f t="shared" si="16"/>
        <v>0.42313306806537371</v>
      </c>
      <c r="I496" s="221">
        <f>IF(H496="",0,RANK($H496,H495:H496,0))</f>
        <v>2</v>
      </c>
      <c r="L496" s="100"/>
      <c r="M496" s="84" t="s">
        <v>2582</v>
      </c>
    </row>
    <row r="497" spans="1:13" ht="17.25" x14ac:dyDescent="0.3">
      <c r="A497" s="206">
        <v>56</v>
      </c>
      <c r="B497" s="206" t="s">
        <v>1370</v>
      </c>
      <c r="C497" s="207" t="s">
        <v>396</v>
      </c>
      <c r="D497" s="207">
        <v>20100</v>
      </c>
      <c r="E497" s="207" t="s">
        <v>1379</v>
      </c>
      <c r="F497" s="66">
        <f>IFERROR(VLOOKUP(D497,'Vta RdV'!$A$3:$B$2000,2,0),0)</f>
        <v>731.40000000000009</v>
      </c>
      <c r="G497" s="66">
        <f>VLOOKUP(D497,Objetivos!$G$5:$H$3000,2,0)</f>
        <v>1309.7721040000001</v>
      </c>
      <c r="H497" s="67">
        <f t="shared" si="16"/>
        <v>0.55841775662065862</v>
      </c>
      <c r="I497" s="66">
        <f>IF(H497="",0,RANK($H497,H497:H498,0))</f>
        <v>2</v>
      </c>
      <c r="L497" s="100"/>
      <c r="M497" s="84" t="s">
        <v>2582</v>
      </c>
    </row>
    <row r="498" spans="1:13" ht="18" thickBot="1" x14ac:dyDescent="0.35">
      <c r="A498" s="208">
        <v>56</v>
      </c>
      <c r="B498" s="208" t="s">
        <v>1370</v>
      </c>
      <c r="C498" s="209" t="s">
        <v>396</v>
      </c>
      <c r="D498" s="209">
        <v>52554</v>
      </c>
      <c r="E498" s="209" t="s">
        <v>1380</v>
      </c>
      <c r="F498" s="55">
        <f>IFERROR(VLOOKUP(D498,'Vta RdV'!$A$3:$B$2000,2,0),0)</f>
        <v>1763.3200000000002</v>
      </c>
      <c r="G498" s="55">
        <f>VLOOKUP(D498,Objetivos!$G$5:$H$3000,2,0)</f>
        <v>1275.1001120000001</v>
      </c>
      <c r="H498" s="56">
        <f t="shared" si="16"/>
        <v>1.382887495189868</v>
      </c>
      <c r="I498" s="55">
        <f>IF(H498="",0,RANK($H498,H497:H498,0))</f>
        <v>1</v>
      </c>
      <c r="L498" s="100"/>
      <c r="M498" s="84" t="s">
        <v>2582</v>
      </c>
    </row>
    <row r="499" spans="1:13" ht="17.25" x14ac:dyDescent="0.3">
      <c r="A499" s="210">
        <v>56</v>
      </c>
      <c r="B499" s="210" t="s">
        <v>1370</v>
      </c>
      <c r="C499" s="211" t="s">
        <v>396</v>
      </c>
      <c r="D499" s="211">
        <v>53958</v>
      </c>
      <c r="E499" s="211" t="s">
        <v>1381</v>
      </c>
      <c r="F499" s="220">
        <f>IFERROR(VLOOKUP(D499,'Vta RdV'!$A$3:$B$2000,2,0),0)</f>
        <v>852.6</v>
      </c>
      <c r="G499" s="220">
        <f>VLOOKUP(D499,Objetivos!$G$5:$H$3000,2,0)</f>
        <v>1130.1393439999999</v>
      </c>
      <c r="H499" s="223">
        <f t="shared" si="16"/>
        <v>0.75442024430573229</v>
      </c>
      <c r="I499" s="220">
        <f>IF(H499="",0,RANK($H499,H499:H500,0))</f>
        <v>1</v>
      </c>
      <c r="L499" s="100"/>
      <c r="M499" s="84" t="s">
        <v>2582</v>
      </c>
    </row>
    <row r="500" spans="1:13" ht="18" thickBot="1" x14ac:dyDescent="0.35">
      <c r="A500" s="212">
        <v>56</v>
      </c>
      <c r="B500" s="212" t="s">
        <v>1370</v>
      </c>
      <c r="C500" s="213" t="s">
        <v>396</v>
      </c>
      <c r="D500" s="213">
        <v>53816</v>
      </c>
      <c r="E500" s="213" t="s">
        <v>1382</v>
      </c>
      <c r="F500" s="221">
        <f>IFERROR(VLOOKUP(D500,'Vta RdV'!$A$3:$B$2000,2,0),0)</f>
        <v>539.44000000000005</v>
      </c>
      <c r="G500" s="221">
        <f>VLOOKUP(D500,Objetivos!$G$5:$H$3000,2,0)</f>
        <v>870.66629599999999</v>
      </c>
      <c r="H500" s="224">
        <f t="shared" si="16"/>
        <v>0.61957147356947884</v>
      </c>
      <c r="I500" s="221">
        <f>IF(H500="",0,RANK($H500,H499:H500,0))</f>
        <v>2</v>
      </c>
      <c r="L500" s="100"/>
      <c r="M500" s="84" t="s">
        <v>2582</v>
      </c>
    </row>
    <row r="501" spans="1:13" ht="17.25" x14ac:dyDescent="0.3">
      <c r="A501" s="206">
        <v>56</v>
      </c>
      <c r="B501" s="206" t="s">
        <v>1383</v>
      </c>
      <c r="C501" s="207" t="s">
        <v>1384</v>
      </c>
      <c r="D501" s="207">
        <v>5006</v>
      </c>
      <c r="E501" s="207" t="s">
        <v>1385</v>
      </c>
      <c r="F501" s="66">
        <f>IFERROR(VLOOKUP(D501,'Vta RdV'!$A$3:$B$2000,2,0),0)</f>
        <v>1482.94</v>
      </c>
      <c r="G501" s="66">
        <f>VLOOKUP(D501,Objetivos!$G$5:$H$3000,2,0)</f>
        <v>1836.246155789474</v>
      </c>
      <c r="H501" s="67">
        <f t="shared" si="16"/>
        <v>0.80759324958936463</v>
      </c>
      <c r="I501" s="66">
        <f>IF(H501="",0,RANK($H501,H501:H502,0))</f>
        <v>1</v>
      </c>
      <c r="L501" s="100"/>
      <c r="M501" s="84" t="s">
        <v>2582</v>
      </c>
    </row>
    <row r="502" spans="1:13" ht="18" thickBot="1" x14ac:dyDescent="0.35">
      <c r="A502" s="208">
        <v>56</v>
      </c>
      <c r="B502" s="208" t="s">
        <v>1383</v>
      </c>
      <c r="C502" s="209" t="s">
        <v>1384</v>
      </c>
      <c r="D502" s="209">
        <v>5274</v>
      </c>
      <c r="E502" s="209" t="s">
        <v>1386</v>
      </c>
      <c r="F502" s="55">
        <f>IFERROR(VLOOKUP(D502,'Vta RdV'!$A$3:$B$2000,2,0),0)</f>
        <v>804.66</v>
      </c>
      <c r="G502" s="55">
        <f>VLOOKUP(D502,Objetivos!$G$5:$H$3000,2,0)</f>
        <v>1422.0241599999999</v>
      </c>
      <c r="H502" s="56">
        <f t="shared" si="16"/>
        <v>0.5658553649327589</v>
      </c>
      <c r="I502" s="55">
        <f>IF(H502="",0,RANK($H502,H501:H502,0))</f>
        <v>2</v>
      </c>
      <c r="L502" s="100"/>
      <c r="M502" s="84" t="s">
        <v>2582</v>
      </c>
    </row>
    <row r="503" spans="1:13" ht="17.25" x14ac:dyDescent="0.3">
      <c r="A503" s="210">
        <v>56</v>
      </c>
      <c r="B503" s="210" t="s">
        <v>1383</v>
      </c>
      <c r="C503" s="211" t="s">
        <v>1384</v>
      </c>
      <c r="D503" s="211">
        <v>433</v>
      </c>
      <c r="E503" s="211" t="s">
        <v>1387</v>
      </c>
      <c r="F503" s="220">
        <f>IFERROR(VLOOKUP(D503,'Vta RdV'!$A$3:$B$2000,2,0),0)</f>
        <v>799.32</v>
      </c>
      <c r="G503" s="220">
        <f>VLOOKUP(D503,Objetivos!$G$5:$H$3000,2,0)</f>
        <v>1109.2357200000001</v>
      </c>
      <c r="H503" s="223">
        <f t="shared" si="16"/>
        <v>0.7206042733640059</v>
      </c>
      <c r="I503" s="220">
        <f>IF(H503="",0,RANK($H503,H503:H504,0))</f>
        <v>1</v>
      </c>
      <c r="L503" s="100"/>
      <c r="M503" s="84" t="s">
        <v>2582</v>
      </c>
    </row>
    <row r="504" spans="1:13" ht="18" thickBot="1" x14ac:dyDescent="0.35">
      <c r="A504" s="212">
        <v>56</v>
      </c>
      <c r="B504" s="212" t="s">
        <v>1383</v>
      </c>
      <c r="C504" s="213" t="s">
        <v>1384</v>
      </c>
      <c r="D504" s="213">
        <v>53918</v>
      </c>
      <c r="E504" s="213" t="s">
        <v>1388</v>
      </c>
      <c r="F504" s="221">
        <f>IFERROR(VLOOKUP(D504,'Vta RdV'!$A$3:$B$2000,2,0),0)</f>
        <v>546.13</v>
      </c>
      <c r="G504" s="221">
        <f>VLOOKUP(D504,Objetivos!$G$5:$H$3000,2,0)</f>
        <v>831.24335200000007</v>
      </c>
      <c r="H504" s="224">
        <f t="shared" si="16"/>
        <v>0.65700375068984607</v>
      </c>
      <c r="I504" s="221">
        <f>IF(H504="",0,RANK($H504,H503:H504,0))</f>
        <v>2</v>
      </c>
      <c r="L504" s="100"/>
      <c r="M504" s="84" t="s">
        <v>2582</v>
      </c>
    </row>
    <row r="505" spans="1:13" ht="17.25" x14ac:dyDescent="0.3">
      <c r="A505" s="206">
        <v>56</v>
      </c>
      <c r="B505" s="206" t="s">
        <v>1383</v>
      </c>
      <c r="C505" s="207" t="s">
        <v>1384</v>
      </c>
      <c r="D505" s="207">
        <v>53771</v>
      </c>
      <c r="E505" s="207" t="s">
        <v>1389</v>
      </c>
      <c r="F505" s="66">
        <f>IFERROR(VLOOKUP(D505,'Vta RdV'!$A$3:$B$2000,2,0),0)</f>
        <v>329.84</v>
      </c>
      <c r="G505" s="66">
        <f>VLOOKUP(D505,Objetivos!$G$5:$H$3000,2,0)</f>
        <v>867.15407200000016</v>
      </c>
      <c r="H505" s="67">
        <f t="shared" si="16"/>
        <v>0.38037069841494087</v>
      </c>
      <c r="I505" s="66">
        <f>IF(H505="",0,RANK($H505,H505:H506,0))</f>
        <v>1</v>
      </c>
      <c r="L505" s="100"/>
      <c r="M505" s="84" t="s">
        <v>2582</v>
      </c>
    </row>
    <row r="506" spans="1:13" ht="18" thickBot="1" x14ac:dyDescent="0.35">
      <c r="A506" s="208">
        <v>56</v>
      </c>
      <c r="B506" s="208" t="s">
        <v>1383</v>
      </c>
      <c r="C506" s="209" t="s">
        <v>1384</v>
      </c>
      <c r="D506" s="209">
        <v>53689</v>
      </c>
      <c r="E506" s="209" t="s">
        <v>1390</v>
      </c>
      <c r="F506" s="55">
        <f>IFERROR(VLOOKUP(D506,'Vta RdV'!$A$3:$B$2000,2,0),0)</f>
        <v>439.07</v>
      </c>
      <c r="G506" s="55">
        <f>VLOOKUP(D506,Objetivos!$G$5:$H$3000,2,0)</f>
        <v>1157.1743039999999</v>
      </c>
      <c r="H506" s="56">
        <f t="shared" si="16"/>
        <v>0.37943289829567461</v>
      </c>
      <c r="I506" s="55">
        <f>IF(H506="",0,RANK($H506,H505:H506,0))</f>
        <v>2</v>
      </c>
      <c r="L506" s="100"/>
      <c r="M506" s="84" t="s">
        <v>2582</v>
      </c>
    </row>
    <row r="507" spans="1:13" ht="17.25" x14ac:dyDescent="0.3">
      <c r="A507" s="216">
        <v>56</v>
      </c>
      <c r="B507" s="216" t="s">
        <v>1383</v>
      </c>
      <c r="C507" s="217" t="s">
        <v>1384</v>
      </c>
      <c r="D507" s="217">
        <v>53969</v>
      </c>
      <c r="E507" s="217" t="s">
        <v>1391</v>
      </c>
      <c r="F507" s="222">
        <f>IFERROR(VLOOKUP(D507,'Vta RdV'!$A$3:$B$2000,2,0),0)</f>
        <v>506.31</v>
      </c>
      <c r="G507" s="222">
        <f>VLOOKUP(D507,Objetivos!$G$5:$H$3000,2,0)</f>
        <v>994.16067199999998</v>
      </c>
      <c r="H507" s="225">
        <f t="shared" si="16"/>
        <v>0.50928387559470867</v>
      </c>
      <c r="I507" s="222">
        <f>IF(H507="",0,RANK($H507,H507:H509,0))</f>
        <v>3</v>
      </c>
      <c r="L507" s="100"/>
      <c r="M507" s="84" t="s">
        <v>2582</v>
      </c>
    </row>
    <row r="508" spans="1:13" ht="17.25" x14ac:dyDescent="0.3">
      <c r="A508" s="210">
        <v>56</v>
      </c>
      <c r="B508" s="210" t="s">
        <v>1383</v>
      </c>
      <c r="C508" s="211" t="s">
        <v>1384</v>
      </c>
      <c r="D508" s="211">
        <v>10</v>
      </c>
      <c r="E508" s="211" t="s">
        <v>1392</v>
      </c>
      <c r="F508" s="220">
        <f>IFERROR(VLOOKUP(D508,'Vta RdV'!$A$3:$B$2000,2,0),0)</f>
        <v>1876.8600000000001</v>
      </c>
      <c r="G508" s="220">
        <f>VLOOKUP(D508,Objetivos!$G$5:$H$3000,2,0)</f>
        <v>1462.6405726315791</v>
      </c>
      <c r="H508" s="223">
        <f t="shared" si="16"/>
        <v>1.2831997382809903</v>
      </c>
      <c r="I508" s="220">
        <f>IF(H508="",0,RANK($H508,H507:H509,0))</f>
        <v>1</v>
      </c>
      <c r="L508" s="100"/>
      <c r="M508" s="84" t="s">
        <v>2582</v>
      </c>
    </row>
    <row r="509" spans="1:13" ht="18" thickBot="1" x14ac:dyDescent="0.35">
      <c r="A509" s="212">
        <v>56</v>
      </c>
      <c r="B509" s="212" t="s">
        <v>1383</v>
      </c>
      <c r="C509" s="213" t="s">
        <v>1384</v>
      </c>
      <c r="D509" s="213">
        <v>53846</v>
      </c>
      <c r="E509" s="213" t="s">
        <v>1393</v>
      </c>
      <c r="F509" s="221">
        <f>IFERROR(VLOOKUP(D509,'Vta RdV'!$A$3:$B$2000,2,0),0)</f>
        <v>946.85</v>
      </c>
      <c r="G509" s="221">
        <f>VLOOKUP(D509,Objetivos!$G$5:$H$3000,2,0)</f>
        <v>828.69060210526322</v>
      </c>
      <c r="H509" s="224">
        <f t="shared" ref="H509:H511" si="17">+F509/G509</f>
        <v>1.142585661759113</v>
      </c>
      <c r="I509" s="221">
        <f>IF(H509="",0,RANK($H509,H507:H509,0))</f>
        <v>2</v>
      </c>
      <c r="L509" s="100"/>
      <c r="M509" s="84" t="s">
        <v>2582</v>
      </c>
    </row>
    <row r="510" spans="1:13" ht="17.25" x14ac:dyDescent="0.3">
      <c r="A510" s="206">
        <v>56</v>
      </c>
      <c r="B510" s="206" t="s">
        <v>1383</v>
      </c>
      <c r="C510" s="207" t="s">
        <v>1384</v>
      </c>
      <c r="D510" s="207">
        <v>54062</v>
      </c>
      <c r="E510" s="207" t="s">
        <v>2545</v>
      </c>
      <c r="F510" s="66">
        <f>IFERROR(VLOOKUP(D510,'Vta RdV'!$A$3:$B$2000,2,0),0)</f>
        <v>599.21999999999991</v>
      </c>
      <c r="G510" s="66">
        <f>VLOOKUP(D510,Objetivos!$G$5:$H$3000,2,0)</f>
        <v>707.91151200000002</v>
      </c>
      <c r="H510" s="67">
        <f t="shared" si="17"/>
        <v>0.84646172557227728</v>
      </c>
      <c r="I510" s="66">
        <f>IF(H510="",0,RANK($H510,H510:H511,0))</f>
        <v>2</v>
      </c>
      <c r="L510" s="100"/>
      <c r="M510" s="84" t="s">
        <v>2582</v>
      </c>
    </row>
    <row r="511" spans="1:13" ht="18" thickBot="1" x14ac:dyDescent="0.35">
      <c r="A511" s="208">
        <v>56</v>
      </c>
      <c r="B511" s="208" t="s">
        <v>1383</v>
      </c>
      <c r="C511" s="209" t="s">
        <v>1384</v>
      </c>
      <c r="D511" s="209">
        <v>54060</v>
      </c>
      <c r="E511" s="209" t="s">
        <v>1394</v>
      </c>
      <c r="F511" s="55">
        <f>IFERROR(VLOOKUP(D511,'Vta RdV'!$A$3:$B$2000,2,0),0)</f>
        <v>567.93000000000006</v>
      </c>
      <c r="G511" s="55">
        <f>VLOOKUP(D511,Objetivos!$G$5:$H$3000,2,0)</f>
        <v>624.57996000000003</v>
      </c>
      <c r="H511" s="56">
        <f t="shared" si="17"/>
        <v>0.90929910719517804</v>
      </c>
      <c r="I511" s="55">
        <f>IF(H511="",0,RANK($H511,H510:H511,0))</f>
        <v>1</v>
      </c>
      <c r="L511" s="100"/>
      <c r="M511" s="84" t="s">
        <v>2582</v>
      </c>
    </row>
    <row r="512" spans="1:13" ht="17.25" x14ac:dyDescent="0.3">
      <c r="A512" s="210">
        <v>56</v>
      </c>
      <c r="B512" s="210" t="s">
        <v>1395</v>
      </c>
      <c r="C512" s="211" t="s">
        <v>398</v>
      </c>
      <c r="D512" s="211">
        <v>7895</v>
      </c>
      <c r="E512" s="211" t="s">
        <v>1396</v>
      </c>
      <c r="F512" s="220">
        <f>IFERROR(VLOOKUP(D512,'Vta RdV'!$A$3:$B$2000,2,0),0)</f>
        <v>509.66999999999996</v>
      </c>
      <c r="G512" s="220">
        <f>VLOOKUP(D512,Objetivos!$G$5:$H$3000,2,0)</f>
        <v>2760.3594880000001</v>
      </c>
      <c r="H512" s="223">
        <f t="shared" si="16"/>
        <v>0.18463899438303882</v>
      </c>
      <c r="I512" s="220">
        <f>IF(H512="",0,RANK($H512,H512:H513,0))</f>
        <v>2</v>
      </c>
      <c r="L512" s="100"/>
      <c r="M512" s="84" t="s">
        <v>2582</v>
      </c>
    </row>
    <row r="513" spans="1:13" ht="18" thickBot="1" x14ac:dyDescent="0.35">
      <c r="A513" s="212">
        <v>56</v>
      </c>
      <c r="B513" s="212" t="s">
        <v>1395</v>
      </c>
      <c r="C513" s="213" t="s">
        <v>398</v>
      </c>
      <c r="D513" s="213">
        <v>52423</v>
      </c>
      <c r="E513" s="213" t="s">
        <v>1397</v>
      </c>
      <c r="F513" s="221">
        <f>IFERROR(VLOOKUP(D513,'Vta RdV'!$A$3:$B$2000,2,0),0)</f>
        <v>2348.29</v>
      </c>
      <c r="G513" s="221">
        <f>VLOOKUP(D513,Objetivos!$G$5:$H$3000,2,0)</f>
        <v>2454.850864</v>
      </c>
      <c r="H513" s="224">
        <f t="shared" si="16"/>
        <v>0.95659171578905333</v>
      </c>
      <c r="I513" s="221">
        <f>IF(H513="",0,RANK($H513,H512:H513,0))</f>
        <v>1</v>
      </c>
      <c r="L513" s="100"/>
      <c r="M513" s="84" t="s">
        <v>2582</v>
      </c>
    </row>
    <row r="514" spans="1:13" ht="17.25" x14ac:dyDescent="0.3">
      <c r="A514" s="206">
        <v>56</v>
      </c>
      <c r="B514" s="206" t="s">
        <v>1395</v>
      </c>
      <c r="C514" s="207" t="s">
        <v>398</v>
      </c>
      <c r="D514" s="207">
        <v>7978</v>
      </c>
      <c r="E514" s="207" t="s">
        <v>1398</v>
      </c>
      <c r="F514" s="66">
        <f>IFERROR(VLOOKUP(D514,'Vta RdV'!$A$3:$B$2000,2,0),0)</f>
        <v>1194.69</v>
      </c>
      <c r="G514" s="66">
        <f>VLOOKUP(D514,Objetivos!$G$5:$H$3000,2,0)</f>
        <v>2263.244584</v>
      </c>
      <c r="H514" s="67">
        <f t="shared" si="16"/>
        <v>0.52786605939360554</v>
      </c>
      <c r="I514" s="66">
        <f>IF(H514="",0,RANK($H514,H514:H515,0))</f>
        <v>1</v>
      </c>
      <c r="L514" s="100"/>
      <c r="M514" s="84" t="s">
        <v>2582</v>
      </c>
    </row>
    <row r="515" spans="1:13" ht="18" thickBot="1" x14ac:dyDescent="0.35">
      <c r="A515" s="208">
        <v>56</v>
      </c>
      <c r="B515" s="208" t="s">
        <v>1395</v>
      </c>
      <c r="C515" s="209" t="s">
        <v>398</v>
      </c>
      <c r="D515" s="209">
        <v>530</v>
      </c>
      <c r="E515" s="209" t="s">
        <v>1399</v>
      </c>
      <c r="F515" s="55">
        <f>IFERROR(VLOOKUP(D515,'Vta RdV'!$A$3:$B$2000,2,0),0)</f>
        <v>523.57999999999993</v>
      </c>
      <c r="G515" s="55">
        <f>VLOOKUP(D515,Objetivos!$G$5:$H$3000,2,0)</f>
        <v>2017.5512479999998</v>
      </c>
      <c r="H515" s="56">
        <f t="shared" si="16"/>
        <v>0.25951261486865584</v>
      </c>
      <c r="I515" s="55">
        <f>IF(H515="",0,RANK($H515,H514:H515,0))</f>
        <v>2</v>
      </c>
      <c r="L515" s="100"/>
      <c r="M515" s="84" t="s">
        <v>2582</v>
      </c>
    </row>
    <row r="516" spans="1:13" ht="17.25" x14ac:dyDescent="0.3">
      <c r="A516" s="210">
        <v>56</v>
      </c>
      <c r="B516" s="210" t="s">
        <v>1395</v>
      </c>
      <c r="C516" s="211" t="s">
        <v>398</v>
      </c>
      <c r="D516" s="211">
        <v>19064</v>
      </c>
      <c r="E516" s="211" t="s">
        <v>1400</v>
      </c>
      <c r="F516" s="220">
        <f>IFERROR(VLOOKUP(D516,'Vta RdV'!$A$3:$B$2000,2,0),0)</f>
        <v>1788.8</v>
      </c>
      <c r="G516" s="220">
        <f>VLOOKUP(D516,Objetivos!$G$5:$H$3000,2,0)</f>
        <v>2352.275744</v>
      </c>
      <c r="H516" s="223">
        <f t="shared" si="16"/>
        <v>0.76045506338392954</v>
      </c>
      <c r="I516" s="220">
        <f>IF(H516="",0,RANK($H516,H516:H517,0))</f>
        <v>1</v>
      </c>
      <c r="L516" s="100"/>
    </row>
    <row r="517" spans="1:13" ht="18" thickBot="1" x14ac:dyDescent="0.35">
      <c r="A517" s="212">
        <v>56</v>
      </c>
      <c r="B517" s="212" t="s">
        <v>1395</v>
      </c>
      <c r="C517" s="213" t="s">
        <v>398</v>
      </c>
      <c r="D517" s="213">
        <v>6154</v>
      </c>
      <c r="E517" s="213" t="s">
        <v>1401</v>
      </c>
      <c r="F517" s="221">
        <f>IFERROR(VLOOKUP(D517,'Vta RdV'!$A$3:$B$2000,2,0),0)</f>
        <v>414.62</v>
      </c>
      <c r="G517" s="221">
        <f>VLOOKUP(D517,Objetivos!$G$5:$H$3000,2,0)</f>
        <v>1504.940904</v>
      </c>
      <c r="H517" s="224">
        <f t="shared" si="16"/>
        <v>0.27550583474605328</v>
      </c>
      <c r="I517" s="221">
        <f>IF(H517="",0,RANK($H517,H516:H517,0))</f>
        <v>2</v>
      </c>
      <c r="L517" s="100"/>
    </row>
    <row r="518" spans="1:13" ht="17.25" x14ac:dyDescent="0.3">
      <c r="A518" s="206">
        <v>56</v>
      </c>
      <c r="B518" s="206" t="s">
        <v>1395</v>
      </c>
      <c r="C518" s="207" t="s">
        <v>398</v>
      </c>
      <c r="D518" s="207">
        <v>6150</v>
      </c>
      <c r="E518" s="207" t="s">
        <v>1425</v>
      </c>
      <c r="F518" s="53">
        <f>IFERROR(VLOOKUP(D518,'Vta RdV'!$A$3:$B$2000,2,0),0)</f>
        <v>3700.09</v>
      </c>
      <c r="G518" s="53">
        <f>VLOOKUP(D518,Objetivos!$G$5:$H$3000,2,0)</f>
        <v>1279.7261520000002</v>
      </c>
      <c r="H518" s="61">
        <f t="shared" ref="H518:H586" si="18">+F518/G518</f>
        <v>2.8913138910362752</v>
      </c>
      <c r="I518" s="53">
        <f>IF(H518="",0,RANK($H518,H518:H520,0))</f>
        <v>1</v>
      </c>
      <c r="L518" s="100"/>
    </row>
    <row r="519" spans="1:13" ht="17.25" x14ac:dyDescent="0.3">
      <c r="A519" s="206">
        <v>56</v>
      </c>
      <c r="B519" s="206" t="s">
        <v>1395</v>
      </c>
      <c r="C519" s="207" t="s">
        <v>398</v>
      </c>
      <c r="D519" s="207">
        <v>53665</v>
      </c>
      <c r="E519" s="207" t="s">
        <v>1402</v>
      </c>
      <c r="F519" s="66">
        <f>IFERROR(VLOOKUP(D519,'Vta RdV'!$A$3:$B$2000,2,0),0)</f>
        <v>721.96</v>
      </c>
      <c r="G519" s="66">
        <f>VLOOKUP(D519,Objetivos!$G$5:$H$3000,2,0)</f>
        <v>771.32096000000001</v>
      </c>
      <c r="H519" s="67">
        <f t="shared" si="18"/>
        <v>0.93600464325512434</v>
      </c>
      <c r="I519" s="66">
        <f>IF(H519="",0,RANK($H519,H518:H520,0))</f>
        <v>2</v>
      </c>
      <c r="L519" s="100"/>
    </row>
    <row r="520" spans="1:13" ht="18" thickBot="1" x14ac:dyDescent="0.35">
      <c r="A520" s="208">
        <v>56</v>
      </c>
      <c r="B520" s="208" t="s">
        <v>1395</v>
      </c>
      <c r="C520" s="209" t="s">
        <v>398</v>
      </c>
      <c r="D520" s="209">
        <v>53871</v>
      </c>
      <c r="E520" s="209" t="s">
        <v>1403</v>
      </c>
      <c r="F520" s="55">
        <f>IFERROR(VLOOKUP(D520,'Vta RdV'!$A$3:$B$2000,2,0),0)</f>
        <v>51.72</v>
      </c>
      <c r="G520" s="55">
        <f>VLOOKUP(D520,Objetivos!$G$5:$H$3000,2,0)</f>
        <v>853.27565600000003</v>
      </c>
      <c r="H520" s="56">
        <f t="shared" si="18"/>
        <v>6.0613471902449305E-2</v>
      </c>
      <c r="I520" s="55">
        <f>IF(H520="",0,RANK($H520,H518:H520,0))</f>
        <v>3</v>
      </c>
      <c r="L520" s="100"/>
    </row>
    <row r="521" spans="1:13" ht="17.25" x14ac:dyDescent="0.3">
      <c r="A521" s="210">
        <v>56</v>
      </c>
      <c r="B521" s="210" t="s">
        <v>1395</v>
      </c>
      <c r="C521" s="211" t="s">
        <v>398</v>
      </c>
      <c r="D521" s="211">
        <v>6183</v>
      </c>
      <c r="E521" s="211" t="s">
        <v>2546</v>
      </c>
      <c r="F521" s="220">
        <f>IFERROR(VLOOKUP(D521,'Vta RdV'!$A$3:$B$2000,2,0),0)</f>
        <v>1810.8500000000001</v>
      </c>
      <c r="G521" s="220">
        <f>VLOOKUP(D521,Objetivos!$G$5:$H$3000,2,0)</f>
        <v>1145.66932</v>
      </c>
      <c r="H521" s="223">
        <f t="shared" ref="H521:H522" si="19">+F521/G521</f>
        <v>1.5806044278116833</v>
      </c>
      <c r="I521" s="220">
        <f>IF(H521="",0,RANK($H521,H521:H522,0))</f>
        <v>1</v>
      </c>
      <c r="L521" s="100"/>
      <c r="M521" s="84" t="s">
        <v>2582</v>
      </c>
    </row>
    <row r="522" spans="1:13" ht="18" thickBot="1" x14ac:dyDescent="0.35">
      <c r="A522" s="212">
        <v>56</v>
      </c>
      <c r="B522" s="212" t="s">
        <v>1395</v>
      </c>
      <c r="C522" s="213" t="s">
        <v>398</v>
      </c>
      <c r="D522" s="213">
        <v>54083</v>
      </c>
      <c r="E522" s="213" t="s">
        <v>2547</v>
      </c>
      <c r="F522" s="221">
        <f>IFERROR(VLOOKUP(D522,'Vta RdV'!$A$3:$B$2000,2,0),0)</f>
        <v>1252.5500000000002</v>
      </c>
      <c r="G522" s="221">
        <f>VLOOKUP(D522,Objetivos!$G$5:$H$3000,2,0)</f>
        <v>934.70669600000008</v>
      </c>
      <c r="H522" s="224">
        <f t="shared" si="19"/>
        <v>1.3400460330071287</v>
      </c>
      <c r="I522" s="221">
        <f>IF(H522="",0,RANK($H522,H521:H522,0))</f>
        <v>2</v>
      </c>
      <c r="L522" s="100"/>
      <c r="M522" s="84" t="s">
        <v>2582</v>
      </c>
    </row>
    <row r="523" spans="1:13" ht="17.25" x14ac:dyDescent="0.3">
      <c r="A523" s="206">
        <v>56</v>
      </c>
      <c r="B523" s="206" t="s">
        <v>1404</v>
      </c>
      <c r="C523" s="207" t="s">
        <v>1405</v>
      </c>
      <c r="D523" s="207">
        <v>42293</v>
      </c>
      <c r="E523" s="207" t="s">
        <v>1406</v>
      </c>
      <c r="F523" s="66">
        <f>IFERROR(VLOOKUP(D523,'Vta RdV'!$A$3:$B$2000,2,0),0)</f>
        <v>1872.4899999999998</v>
      </c>
      <c r="G523" s="66">
        <f>VLOOKUP(D523,Objetivos!$G$5:$H$3000,2,0)</f>
        <v>2593.4063120000001</v>
      </c>
      <c r="H523" s="67">
        <f t="shared" si="18"/>
        <v>0.72201952749777987</v>
      </c>
      <c r="I523" s="66">
        <f>IF(H523="",0,RANK($H523,H523:H524,0))</f>
        <v>2</v>
      </c>
      <c r="L523" s="100"/>
      <c r="M523" s="84" t="s">
        <v>2582</v>
      </c>
    </row>
    <row r="524" spans="1:13" ht="18" thickBot="1" x14ac:dyDescent="0.35">
      <c r="A524" s="208">
        <v>56</v>
      </c>
      <c r="B524" s="208" t="s">
        <v>1404</v>
      </c>
      <c r="C524" s="209" t="s">
        <v>1405</v>
      </c>
      <c r="D524" s="209">
        <v>43086</v>
      </c>
      <c r="E524" s="209" t="s">
        <v>1407</v>
      </c>
      <c r="F524" s="55">
        <f>IFERROR(VLOOKUP(D524,'Vta RdV'!$A$3:$B$2000,2,0),0)</f>
        <v>3089.33</v>
      </c>
      <c r="G524" s="55">
        <f>VLOOKUP(D524,Objetivos!$G$5:$H$3000,2,0)</f>
        <v>2261.4681599999999</v>
      </c>
      <c r="H524" s="56">
        <f t="shared" si="18"/>
        <v>1.3660727374556536</v>
      </c>
      <c r="I524" s="55">
        <f>IF(H524="",0,RANK($H524,H523:H524,0))</f>
        <v>1</v>
      </c>
      <c r="L524" s="100"/>
      <c r="M524" s="84" t="s">
        <v>2582</v>
      </c>
    </row>
    <row r="525" spans="1:13" ht="17.25" x14ac:dyDescent="0.3">
      <c r="A525" s="210">
        <v>56</v>
      </c>
      <c r="B525" s="210" t="s">
        <v>1404</v>
      </c>
      <c r="C525" s="211" t="s">
        <v>1405</v>
      </c>
      <c r="D525" s="211">
        <v>52100</v>
      </c>
      <c r="E525" s="211" t="s">
        <v>1408</v>
      </c>
      <c r="F525" s="220">
        <f>IFERROR(VLOOKUP(D525,'Vta RdV'!$A$3:$B$2000,2,0),0)</f>
        <v>1961.7700000000002</v>
      </c>
      <c r="G525" s="220">
        <f>VLOOKUP(D525,Objetivos!$G$5:$H$3000,2,0)</f>
        <v>1780.3206719999998</v>
      </c>
      <c r="H525" s="223">
        <f t="shared" si="18"/>
        <v>1.1019194636414358</v>
      </c>
      <c r="I525" s="220">
        <f>IF(H525="",0,RANK($H525,H525:H526,0))</f>
        <v>1</v>
      </c>
      <c r="L525" s="100"/>
      <c r="M525" s="84" t="s">
        <v>2582</v>
      </c>
    </row>
    <row r="526" spans="1:13" ht="18" thickBot="1" x14ac:dyDescent="0.35">
      <c r="A526" s="212">
        <v>56</v>
      </c>
      <c r="B526" s="212" t="s">
        <v>1404</v>
      </c>
      <c r="C526" s="213" t="s">
        <v>1405</v>
      </c>
      <c r="D526" s="213">
        <v>43036</v>
      </c>
      <c r="E526" s="213" t="s">
        <v>1409</v>
      </c>
      <c r="F526" s="221">
        <f>IFERROR(VLOOKUP(D526,'Vta RdV'!$A$3:$B$2000,2,0),0)</f>
        <v>1760.34</v>
      </c>
      <c r="G526" s="221">
        <f>VLOOKUP(D526,Objetivos!$G$5:$H$3000,2,0)</f>
        <v>1731.0493810526318</v>
      </c>
      <c r="H526" s="224">
        <f t="shared" si="18"/>
        <v>1.0169207298578373</v>
      </c>
      <c r="I526" s="221">
        <f>IF(H526="",0,RANK($H526,H525:H526,0))</f>
        <v>2</v>
      </c>
      <c r="L526" s="100"/>
      <c r="M526" s="84" t="s">
        <v>2582</v>
      </c>
    </row>
    <row r="527" spans="1:13" ht="17.25" x14ac:dyDescent="0.3">
      <c r="A527" s="206">
        <v>56</v>
      </c>
      <c r="B527" s="206" t="s">
        <v>1404</v>
      </c>
      <c r="C527" s="207" t="s">
        <v>1405</v>
      </c>
      <c r="D527" s="207">
        <v>52985</v>
      </c>
      <c r="E527" s="207" t="s">
        <v>1410</v>
      </c>
      <c r="F527" s="66">
        <f>IFERROR(VLOOKUP(D527,'Vta RdV'!$A$3:$B$2000,2,0),0)</f>
        <v>592.26</v>
      </c>
      <c r="G527" s="66">
        <f>VLOOKUP(D527,Objetivos!$G$5:$H$3000,2,0)</f>
        <v>1611.6717520000002</v>
      </c>
      <c r="H527" s="67">
        <f t="shared" si="18"/>
        <v>0.36748177739358923</v>
      </c>
      <c r="I527" s="66">
        <f>IF(H527="",0,RANK($H527,H527:H528,0))</f>
        <v>2</v>
      </c>
      <c r="L527" s="100"/>
      <c r="M527" s="84" t="s">
        <v>2582</v>
      </c>
    </row>
    <row r="528" spans="1:13" ht="18" thickBot="1" x14ac:dyDescent="0.35">
      <c r="A528" s="208">
        <v>56</v>
      </c>
      <c r="B528" s="208" t="s">
        <v>1404</v>
      </c>
      <c r="C528" s="209" t="s">
        <v>1405</v>
      </c>
      <c r="D528" s="209">
        <v>52257</v>
      </c>
      <c r="E528" s="209" t="s">
        <v>1411</v>
      </c>
      <c r="F528" s="55">
        <f>IFERROR(VLOOKUP(D528,'Vta RdV'!$A$3:$B$2000,2,0),0)</f>
        <v>1657.49</v>
      </c>
      <c r="G528" s="55">
        <f>VLOOKUP(D528,Objetivos!$G$5:$H$3000,2,0)</f>
        <v>1523.3391200000003</v>
      </c>
      <c r="H528" s="56">
        <f t="shared" si="18"/>
        <v>1.0880637004844986</v>
      </c>
      <c r="I528" s="55">
        <f>IF(H528="",0,RANK($H528,H527:H528,0))</f>
        <v>1</v>
      </c>
      <c r="L528" s="100"/>
      <c r="M528" s="84" t="s">
        <v>2582</v>
      </c>
    </row>
    <row r="529" spans="1:13" ht="17.25" x14ac:dyDescent="0.3">
      <c r="A529" s="210">
        <v>56</v>
      </c>
      <c r="B529" s="210" t="s">
        <v>1404</v>
      </c>
      <c r="C529" s="211" t="s">
        <v>1405</v>
      </c>
      <c r="D529" s="211">
        <v>25027</v>
      </c>
      <c r="E529" s="211" t="s">
        <v>1412</v>
      </c>
      <c r="F529" s="220">
        <f>IFERROR(VLOOKUP(D529,'Vta RdV'!$A$3:$B$2000,2,0),0)</f>
        <v>1201.45</v>
      </c>
      <c r="G529" s="220">
        <f>VLOOKUP(D529,Objetivos!$G$5:$H$3000,2,0)</f>
        <v>1346.71756</v>
      </c>
      <c r="H529" s="223">
        <f t="shared" si="18"/>
        <v>0.89213212605618653</v>
      </c>
      <c r="I529" s="220">
        <f>IF(H529="",0,RANK($H529,H529:H530,0))</f>
        <v>2</v>
      </c>
      <c r="L529" s="100"/>
      <c r="M529" s="84" t="s">
        <v>2582</v>
      </c>
    </row>
    <row r="530" spans="1:13" ht="18" thickBot="1" x14ac:dyDescent="0.35">
      <c r="A530" s="212">
        <v>56</v>
      </c>
      <c r="B530" s="212" t="s">
        <v>1404</v>
      </c>
      <c r="C530" s="213" t="s">
        <v>1405</v>
      </c>
      <c r="D530" s="213">
        <v>6173</v>
      </c>
      <c r="E530" s="213" t="s">
        <v>1413</v>
      </c>
      <c r="F530" s="221">
        <f>IFERROR(VLOOKUP(D530,'Vta RdV'!$A$3:$B$2000,2,0),0)</f>
        <v>3071.55</v>
      </c>
      <c r="G530" s="221">
        <f>VLOOKUP(D530,Objetivos!$G$5:$H$3000,2,0)</f>
        <v>1299.5478160000002</v>
      </c>
      <c r="H530" s="224">
        <f t="shared" si="18"/>
        <v>2.363552892924103</v>
      </c>
      <c r="I530" s="221">
        <f>IF(H530="",0,RANK($H530,H529:H530,0))</f>
        <v>1</v>
      </c>
      <c r="L530" s="100"/>
      <c r="M530" s="84" t="s">
        <v>2582</v>
      </c>
    </row>
    <row r="531" spans="1:13" ht="17.25" x14ac:dyDescent="0.3">
      <c r="A531" s="206">
        <v>56</v>
      </c>
      <c r="B531" s="206" t="s">
        <v>1404</v>
      </c>
      <c r="C531" s="207" t="s">
        <v>1405</v>
      </c>
      <c r="D531" s="207">
        <v>53355</v>
      </c>
      <c r="E531" s="207" t="s">
        <v>1414</v>
      </c>
      <c r="F531" s="66">
        <f>IFERROR(VLOOKUP(D531,'Vta RdV'!$A$3:$B$2000,2,0),0)</f>
        <v>131.11000000000001</v>
      </c>
      <c r="G531" s="66">
        <f>VLOOKUP(D531,Objetivos!$G$5:$H$3000,2,0)</f>
        <v>1243.7871200000002</v>
      </c>
      <c r="H531" s="67">
        <f t="shared" si="18"/>
        <v>0.10541192933401658</v>
      </c>
      <c r="I531" s="66">
        <f>IF(H531="",0,RANK($H531,H531:H532,0))</f>
        <v>2</v>
      </c>
      <c r="L531" s="100"/>
      <c r="M531" s="84" t="s">
        <v>2582</v>
      </c>
    </row>
    <row r="532" spans="1:13" ht="18" thickBot="1" x14ac:dyDescent="0.35">
      <c r="A532" s="208">
        <v>56</v>
      </c>
      <c r="B532" s="208" t="s">
        <v>1404</v>
      </c>
      <c r="C532" s="209" t="s">
        <v>1405</v>
      </c>
      <c r="D532" s="209">
        <v>53530</v>
      </c>
      <c r="E532" s="209" t="s">
        <v>1415</v>
      </c>
      <c r="F532" s="55">
        <f>IFERROR(VLOOKUP(D532,'Vta RdV'!$A$3:$B$2000,2,0),0)</f>
        <v>804.38</v>
      </c>
      <c r="G532" s="55">
        <f>VLOOKUP(D532,Objetivos!$G$5:$H$3000,2,0)</f>
        <v>1133.9564800000001</v>
      </c>
      <c r="H532" s="56">
        <f t="shared" si="18"/>
        <v>0.70935702929269384</v>
      </c>
      <c r="I532" s="55">
        <f>IF(H532="",0,RANK($H532,H531:H532,0))</f>
        <v>1</v>
      </c>
      <c r="L532" s="100"/>
      <c r="M532" s="84" t="s">
        <v>2582</v>
      </c>
    </row>
    <row r="533" spans="1:13" ht="17.25" x14ac:dyDescent="0.3">
      <c r="A533" s="210">
        <v>56</v>
      </c>
      <c r="B533" s="210" t="s">
        <v>1404</v>
      </c>
      <c r="C533" s="211" t="s">
        <v>1405</v>
      </c>
      <c r="D533" s="211">
        <v>53142</v>
      </c>
      <c r="E533" s="211" t="s">
        <v>1416</v>
      </c>
      <c r="F533" s="220">
        <f>IFERROR(VLOOKUP(D533,'Vta RdV'!$A$3:$B$2000,2,0),0)</f>
        <v>0</v>
      </c>
      <c r="G533" s="220">
        <f>VLOOKUP(D533,Objetivos!$G$5:$H$3000,2,0)</f>
        <v>769.00729263157905</v>
      </c>
      <c r="H533" s="223">
        <f t="shared" si="18"/>
        <v>0</v>
      </c>
      <c r="I533" s="220">
        <f>IF(H533="",0,RANK($H533,H533:H534,0))</f>
        <v>2</v>
      </c>
      <c r="L533" s="100"/>
      <c r="M533" s="84" t="s">
        <v>2582</v>
      </c>
    </row>
    <row r="534" spans="1:13" ht="18" thickBot="1" x14ac:dyDescent="0.35">
      <c r="A534" s="212">
        <v>56</v>
      </c>
      <c r="B534" s="212" t="s">
        <v>1404</v>
      </c>
      <c r="C534" s="213" t="s">
        <v>1405</v>
      </c>
      <c r="D534" s="213">
        <v>53417</v>
      </c>
      <c r="E534" s="213" t="s">
        <v>1417</v>
      </c>
      <c r="F534" s="221">
        <f>IFERROR(VLOOKUP(D534,'Vta RdV'!$A$3:$B$2000,2,0),0)</f>
        <v>189.87</v>
      </c>
      <c r="G534" s="221">
        <f>VLOOKUP(D534,Objetivos!$G$5:$H$3000,2,0)</f>
        <v>698.41155200000003</v>
      </c>
      <c r="H534" s="224">
        <f t="shared" si="18"/>
        <v>0.27185976442726423</v>
      </c>
      <c r="I534" s="221">
        <f>IF(H534="",0,RANK($H534,H533:H534,0))</f>
        <v>1</v>
      </c>
      <c r="L534" s="100"/>
      <c r="M534" s="84" t="s">
        <v>2582</v>
      </c>
    </row>
    <row r="535" spans="1:13" ht="17.25" x14ac:dyDescent="0.3">
      <c r="A535" s="206">
        <v>56</v>
      </c>
      <c r="B535" s="206" t="s">
        <v>1418</v>
      </c>
      <c r="C535" s="207" t="s">
        <v>399</v>
      </c>
      <c r="D535" s="207">
        <v>4112</v>
      </c>
      <c r="E535" s="207" t="s">
        <v>1419</v>
      </c>
      <c r="F535" s="66">
        <f>IFERROR(VLOOKUP(D535,'Vta RdV'!$A$3:$B$2000,2,0),0)</f>
        <v>1808.36</v>
      </c>
      <c r="G535" s="66">
        <f>VLOOKUP(D535,Objetivos!$G$5:$H$3000,2,0)</f>
        <v>3422.3632480000001</v>
      </c>
      <c r="H535" s="67">
        <f t="shared" si="18"/>
        <v>0.52839510857206351</v>
      </c>
      <c r="I535" s="66">
        <f>IF(H535="",0,RANK($H535,H535:H536,0))</f>
        <v>2</v>
      </c>
      <c r="L535" s="100"/>
      <c r="M535" s="84" t="s">
        <v>2582</v>
      </c>
    </row>
    <row r="536" spans="1:13" ht="18" thickBot="1" x14ac:dyDescent="0.35">
      <c r="A536" s="208">
        <v>56</v>
      </c>
      <c r="B536" s="208" t="s">
        <v>1418</v>
      </c>
      <c r="C536" s="209" t="s">
        <v>399</v>
      </c>
      <c r="D536" s="209">
        <v>2753</v>
      </c>
      <c r="E536" s="209" t="s">
        <v>1420</v>
      </c>
      <c r="F536" s="55">
        <f>IFERROR(VLOOKUP(D536,'Vta RdV'!$A$3:$B$2000,2,0),0)</f>
        <v>3019.3</v>
      </c>
      <c r="G536" s="55">
        <f>VLOOKUP(D536,Objetivos!$G$5:$H$3000,2,0)</f>
        <v>3000.0179520000002</v>
      </c>
      <c r="H536" s="56">
        <f t="shared" si="18"/>
        <v>1.0064273108723052</v>
      </c>
      <c r="I536" s="55">
        <f>IF(H536="",0,RANK($H536,H535:H536,0))</f>
        <v>1</v>
      </c>
      <c r="L536" s="100"/>
      <c r="M536" s="84" t="s">
        <v>2582</v>
      </c>
    </row>
    <row r="537" spans="1:13" ht="17.25" x14ac:dyDescent="0.3">
      <c r="A537" s="210">
        <v>56</v>
      </c>
      <c r="B537" s="210" t="s">
        <v>1418</v>
      </c>
      <c r="C537" s="211" t="s">
        <v>399</v>
      </c>
      <c r="D537" s="211">
        <v>2859</v>
      </c>
      <c r="E537" s="211" t="s">
        <v>1421</v>
      </c>
      <c r="F537" s="220">
        <f>IFERROR(VLOOKUP(D537,'Vta RdV'!$A$3:$B$2000,2,0),0)</f>
        <v>2918.37</v>
      </c>
      <c r="G537" s="220">
        <f>VLOOKUP(D537,Objetivos!$G$5:$H$3000,2,0)</f>
        <v>2438.0825520000003</v>
      </c>
      <c r="H537" s="223">
        <f t="shared" si="18"/>
        <v>1.196993923608539</v>
      </c>
      <c r="I537" s="220">
        <f>IF(H537="",0,RANK($H537,H537:H538,0))</f>
        <v>1</v>
      </c>
      <c r="L537" s="100"/>
      <c r="M537" s="84" t="s">
        <v>2582</v>
      </c>
    </row>
    <row r="538" spans="1:13" ht="18" thickBot="1" x14ac:dyDescent="0.35">
      <c r="A538" s="212">
        <v>56</v>
      </c>
      <c r="B538" s="212" t="s">
        <v>1418</v>
      </c>
      <c r="C538" s="213" t="s">
        <v>399</v>
      </c>
      <c r="D538" s="213">
        <v>40241</v>
      </c>
      <c r="E538" s="213" t="s">
        <v>1422</v>
      </c>
      <c r="F538" s="221">
        <f>IFERROR(VLOOKUP(D538,'Vta RdV'!$A$3:$B$2000,2,0),0)</f>
        <v>266.67</v>
      </c>
      <c r="G538" s="221">
        <f>VLOOKUP(D538,Objetivos!$G$5:$H$3000,2,0)</f>
        <v>2023.9050479999999</v>
      </c>
      <c r="H538" s="224">
        <f t="shared" si="18"/>
        <v>0.13176013383805743</v>
      </c>
      <c r="I538" s="221">
        <f>IF(H538="",0,RANK($H538,H537:H538,0))</f>
        <v>2</v>
      </c>
      <c r="L538" s="100"/>
      <c r="M538" s="84" t="s">
        <v>2582</v>
      </c>
    </row>
    <row r="539" spans="1:13" ht="17.25" x14ac:dyDescent="0.3">
      <c r="A539" s="206">
        <v>56</v>
      </c>
      <c r="B539" s="206" t="s">
        <v>1418</v>
      </c>
      <c r="C539" s="207" t="s">
        <v>399</v>
      </c>
      <c r="D539" s="207">
        <v>4950</v>
      </c>
      <c r="E539" s="207" t="s">
        <v>1423</v>
      </c>
      <c r="F539" s="66">
        <f>IFERROR(VLOOKUP(D539,'Vta RdV'!$A$3:$B$2000,2,0),0)</f>
        <v>1608.8200000000002</v>
      </c>
      <c r="G539" s="66">
        <f>VLOOKUP(D539,Objetivos!$G$5:$H$3000,2,0)</f>
        <v>2369.6193359999997</v>
      </c>
      <c r="H539" s="67">
        <f t="shared" si="18"/>
        <v>0.67893605338136065</v>
      </c>
      <c r="I539" s="66">
        <f>IF(H539="",0,RANK($H539,H539:H540,0))</f>
        <v>2</v>
      </c>
      <c r="L539" s="100"/>
      <c r="M539" s="84" t="s">
        <v>2582</v>
      </c>
    </row>
    <row r="540" spans="1:13" ht="18" thickBot="1" x14ac:dyDescent="0.35">
      <c r="A540" s="208">
        <v>56</v>
      </c>
      <c r="B540" s="208" t="s">
        <v>1418</v>
      </c>
      <c r="C540" s="209" t="s">
        <v>399</v>
      </c>
      <c r="D540" s="209">
        <v>2721</v>
      </c>
      <c r="E540" s="209" t="s">
        <v>1424</v>
      </c>
      <c r="F540" s="55">
        <f>IFERROR(VLOOKUP(D540,'Vta RdV'!$A$3:$B$2000,2,0),0)</f>
        <v>1402.05</v>
      </c>
      <c r="G540" s="55">
        <f>VLOOKUP(D540,Objetivos!$G$5:$H$3000,2,0)</f>
        <v>1696.4435279999998</v>
      </c>
      <c r="H540" s="56">
        <f t="shared" si="18"/>
        <v>0.82646429242058461</v>
      </c>
      <c r="I540" s="55">
        <f>IF(H540="",0,RANK($H540,H539:H540,0))</f>
        <v>1</v>
      </c>
      <c r="L540" s="100"/>
      <c r="M540" s="84" t="s">
        <v>2582</v>
      </c>
    </row>
    <row r="541" spans="1:13" ht="17.25" x14ac:dyDescent="0.3">
      <c r="A541" s="246">
        <v>56</v>
      </c>
      <c r="B541" s="246" t="s">
        <v>1418</v>
      </c>
      <c r="C541" s="247" t="s">
        <v>399</v>
      </c>
      <c r="D541" s="247">
        <v>53901</v>
      </c>
      <c r="E541" s="247" t="s">
        <v>1426</v>
      </c>
      <c r="F541" s="57">
        <f>IFERROR(VLOOKUP(D541,'Vta RdV'!$A$3:$B$2000,2,0),0)</f>
        <v>260.53999999999996</v>
      </c>
      <c r="G541" s="57">
        <f>VLOOKUP(D541,Objetivos!$G$5:$H$3000,2,0)</f>
        <v>841.18486400000006</v>
      </c>
      <c r="H541" s="58">
        <f t="shared" si="18"/>
        <v>0.30972977659284173</v>
      </c>
      <c r="I541" s="57">
        <f>IF(H541="",0,RANK($H541,H541:H543,0))</f>
        <v>2</v>
      </c>
      <c r="L541" s="100"/>
      <c r="M541" s="84" t="s">
        <v>2582</v>
      </c>
    </row>
    <row r="542" spans="1:13" ht="17.25" x14ac:dyDescent="0.3">
      <c r="A542" s="239">
        <v>56</v>
      </c>
      <c r="B542" s="239" t="s">
        <v>1418</v>
      </c>
      <c r="C542" s="240" t="s">
        <v>399</v>
      </c>
      <c r="D542" s="240">
        <v>53492</v>
      </c>
      <c r="E542" s="240" t="s">
        <v>1427</v>
      </c>
      <c r="F542" s="241">
        <f>IFERROR(VLOOKUP(D542,'Vta RdV'!$A$3:$B$2000,2,0),0)</f>
        <v>439.89</v>
      </c>
      <c r="G542" s="241">
        <f>VLOOKUP(D542,Objetivos!$G$5:$H$3000,2,0)</f>
        <v>1187.011456</v>
      </c>
      <c r="H542" s="242">
        <f t="shared" si="18"/>
        <v>0.37058614537920687</v>
      </c>
      <c r="I542" s="241">
        <f>IF(H542="",0,RANK($H542,H541:H543,0))</f>
        <v>1</v>
      </c>
      <c r="L542" s="100"/>
      <c r="M542" s="84" t="s">
        <v>2582</v>
      </c>
    </row>
    <row r="543" spans="1:13" ht="18" thickBot="1" x14ac:dyDescent="0.35">
      <c r="A543" s="243">
        <v>56</v>
      </c>
      <c r="B543" s="243" t="s">
        <v>1418</v>
      </c>
      <c r="C543" s="244" t="s">
        <v>399</v>
      </c>
      <c r="D543" s="244">
        <v>53697</v>
      </c>
      <c r="E543" s="244" t="s">
        <v>1428</v>
      </c>
      <c r="F543" s="59">
        <f>IFERROR(VLOOKUP(D543,'Vta RdV'!$A$3:$B$2000,2,0),0)</f>
        <v>0</v>
      </c>
      <c r="G543" s="59">
        <f>VLOOKUP(D543,Objetivos!$G$5:$H$3000,2,0)</f>
        <v>1034.2402959999999</v>
      </c>
      <c r="H543" s="60">
        <f t="shared" si="18"/>
        <v>0</v>
      </c>
      <c r="I543" s="59">
        <f>IF(H543="",0,RANK($H543,H541:H543,0))</f>
        <v>3</v>
      </c>
      <c r="L543" s="100"/>
      <c r="M543" s="84" t="s">
        <v>2582</v>
      </c>
    </row>
    <row r="544" spans="1:13" ht="17.25" x14ac:dyDescent="0.3">
      <c r="A544" s="206">
        <v>56</v>
      </c>
      <c r="B544" s="206" t="s">
        <v>1418</v>
      </c>
      <c r="C544" s="207" t="s">
        <v>399</v>
      </c>
      <c r="D544" s="207">
        <v>7339</v>
      </c>
      <c r="E544" s="207" t="s">
        <v>2548</v>
      </c>
      <c r="F544" s="66">
        <f>IFERROR(VLOOKUP(D544,'Vta RdV'!$A$3:$B$2000,2,0),0)</f>
        <v>2136.15</v>
      </c>
      <c r="G544" s="66">
        <f>VLOOKUP(D544,Objetivos!$G$5:$H$3000,2,0)</f>
        <v>1808.9018080000003</v>
      </c>
      <c r="H544" s="67">
        <f t="shared" ref="H544:H545" si="20">+F544/G544</f>
        <v>1.1809098705925998</v>
      </c>
      <c r="I544" s="66">
        <f>IF(H544="",0,RANK($H544,H544:H545,0))</f>
        <v>1</v>
      </c>
      <c r="L544" s="100"/>
      <c r="M544" s="84" t="s">
        <v>2582</v>
      </c>
    </row>
    <row r="545" spans="1:13" ht="18" thickBot="1" x14ac:dyDescent="0.35">
      <c r="A545" s="208">
        <v>56</v>
      </c>
      <c r="B545" s="208" t="s">
        <v>1418</v>
      </c>
      <c r="C545" s="209" t="s">
        <v>399</v>
      </c>
      <c r="D545" s="209">
        <v>54061</v>
      </c>
      <c r="E545" s="209" t="s">
        <v>2549</v>
      </c>
      <c r="F545" s="55">
        <f>IFERROR(VLOOKUP(D545,'Vta RdV'!$A$3:$B$2000,2,0),0)</f>
        <v>4.6100000000000003</v>
      </c>
      <c r="G545" s="55">
        <f>VLOOKUP(D545,Objetivos!$G$5:$H$3000,2,0)</f>
        <v>689.58126399999992</v>
      </c>
      <c r="H545" s="56">
        <f t="shared" si="20"/>
        <v>6.6852164359268336E-3</v>
      </c>
      <c r="I545" s="55">
        <f>IF(H545="",0,RANK($H545,H544:H545,0))</f>
        <v>2</v>
      </c>
      <c r="L545" s="100"/>
      <c r="M545" s="84" t="s">
        <v>2582</v>
      </c>
    </row>
    <row r="546" spans="1:13" ht="17.25" x14ac:dyDescent="0.3">
      <c r="A546" s="210">
        <v>56</v>
      </c>
      <c r="B546" s="210" t="s">
        <v>1430</v>
      </c>
      <c r="C546" s="211" t="s">
        <v>400</v>
      </c>
      <c r="D546" s="211">
        <v>43027</v>
      </c>
      <c r="E546" s="211" t="s">
        <v>1431</v>
      </c>
      <c r="F546" s="220">
        <f>IFERROR(VLOOKUP(D546,'Vta RdV'!$A$3:$B$2000,2,0),0)</f>
        <v>2865.6099999999997</v>
      </c>
      <c r="G546" s="220">
        <f>VLOOKUP(D546,Objetivos!$G$5:$H$3000,2,0)</f>
        <v>3440.9706879999999</v>
      </c>
      <c r="H546" s="223">
        <f t="shared" si="18"/>
        <v>0.8327911684901862</v>
      </c>
      <c r="I546" s="220">
        <f>IF(H546="",0,RANK($H546,H546:H547,0))</f>
        <v>2</v>
      </c>
      <c r="L546" s="100"/>
      <c r="M546" s="84" t="s">
        <v>2582</v>
      </c>
    </row>
    <row r="547" spans="1:13" ht="18" thickBot="1" x14ac:dyDescent="0.35">
      <c r="A547" s="212">
        <v>56</v>
      </c>
      <c r="B547" s="212" t="s">
        <v>1430</v>
      </c>
      <c r="C547" s="213" t="s">
        <v>400</v>
      </c>
      <c r="D547" s="213">
        <v>6376</v>
      </c>
      <c r="E547" s="213" t="s">
        <v>1432</v>
      </c>
      <c r="F547" s="221">
        <f>IFERROR(VLOOKUP(D547,'Vta RdV'!$A$3:$B$2000,2,0),0)</f>
        <v>3469.8900000000003</v>
      </c>
      <c r="G547" s="221">
        <f>VLOOKUP(D547,Objetivos!$G$5:$H$3000,2,0)</f>
        <v>2904.3152720000003</v>
      </c>
      <c r="H547" s="224">
        <f t="shared" si="18"/>
        <v>1.1947359962785749</v>
      </c>
      <c r="I547" s="221">
        <f>IF(H547="",0,RANK($H547,H546:H547,0))</f>
        <v>1</v>
      </c>
      <c r="L547" s="100"/>
      <c r="M547" s="84" t="s">
        <v>2582</v>
      </c>
    </row>
    <row r="548" spans="1:13" ht="17.25" x14ac:dyDescent="0.3">
      <c r="A548" s="206">
        <v>56</v>
      </c>
      <c r="B548" s="206" t="s">
        <v>1430</v>
      </c>
      <c r="C548" s="207" t="s">
        <v>400</v>
      </c>
      <c r="D548" s="207">
        <v>52734</v>
      </c>
      <c r="E548" s="207" t="s">
        <v>1433</v>
      </c>
      <c r="F548" s="66">
        <f>IFERROR(VLOOKUP(D548,'Vta RdV'!$A$3:$B$2000,2,0),0)</f>
        <v>3757.02</v>
      </c>
      <c r="G548" s="66">
        <f>VLOOKUP(D548,Objetivos!$G$5:$H$3000,2,0)</f>
        <v>2705.6494880000005</v>
      </c>
      <c r="H548" s="67">
        <f t="shared" si="18"/>
        <v>1.3885834128415377</v>
      </c>
      <c r="I548" s="66">
        <f>IF(H548="",0,RANK($H548,H548:H549,0))</f>
        <v>1</v>
      </c>
      <c r="L548" s="100"/>
      <c r="M548" s="84" t="s">
        <v>2582</v>
      </c>
    </row>
    <row r="549" spans="1:13" ht="18" thickBot="1" x14ac:dyDescent="0.35">
      <c r="A549" s="208">
        <v>56</v>
      </c>
      <c r="B549" s="208" t="s">
        <v>1430</v>
      </c>
      <c r="C549" s="209" t="s">
        <v>400</v>
      </c>
      <c r="D549" s="209">
        <v>42393</v>
      </c>
      <c r="E549" s="209" t="s">
        <v>1434</v>
      </c>
      <c r="F549" s="55">
        <f>IFERROR(VLOOKUP(D549,'Vta RdV'!$A$3:$B$2000,2,0),0)</f>
        <v>1966.55</v>
      </c>
      <c r="G549" s="55">
        <f>VLOOKUP(D549,Objetivos!$G$5:$H$3000,2,0)</f>
        <v>2656.6606000000002</v>
      </c>
      <c r="H549" s="56">
        <f t="shared" si="18"/>
        <v>0.74023381082250395</v>
      </c>
      <c r="I549" s="55">
        <f>IF(H549="",0,RANK($H549,H548:H549,0))</f>
        <v>2</v>
      </c>
      <c r="L549" s="100"/>
      <c r="M549" s="84" t="s">
        <v>2582</v>
      </c>
    </row>
    <row r="550" spans="1:13" ht="17.25" x14ac:dyDescent="0.3">
      <c r="A550" s="210">
        <v>56</v>
      </c>
      <c r="B550" s="210" t="s">
        <v>1430</v>
      </c>
      <c r="C550" s="211" t="s">
        <v>400</v>
      </c>
      <c r="D550" s="211">
        <v>52667</v>
      </c>
      <c r="E550" s="211" t="s">
        <v>1435</v>
      </c>
      <c r="F550" s="220">
        <f>IFERROR(VLOOKUP(D550,'Vta RdV'!$A$3:$B$2000,2,0),0)</f>
        <v>2361.71</v>
      </c>
      <c r="G550" s="220">
        <f>VLOOKUP(D550,Objetivos!$G$5:$H$3000,2,0)</f>
        <v>2221.9500000000003</v>
      </c>
      <c r="H550" s="223">
        <f t="shared" si="18"/>
        <v>1.0628997052138887</v>
      </c>
      <c r="I550" s="220">
        <f>IF(H550="",0,RANK($H550,H550:H551,0))</f>
        <v>2</v>
      </c>
      <c r="L550" s="100"/>
      <c r="M550" s="84" t="s">
        <v>2582</v>
      </c>
    </row>
    <row r="551" spans="1:13" ht="18" thickBot="1" x14ac:dyDescent="0.35">
      <c r="A551" s="212">
        <v>56</v>
      </c>
      <c r="B551" s="212" t="s">
        <v>1430</v>
      </c>
      <c r="C551" s="213" t="s">
        <v>400</v>
      </c>
      <c r="D551" s="213">
        <v>3382</v>
      </c>
      <c r="E551" s="213" t="s">
        <v>1436</v>
      </c>
      <c r="F551" s="221">
        <f>IFERROR(VLOOKUP(D551,'Vta RdV'!$A$3:$B$2000,2,0),0)</f>
        <v>6411.3099999999995</v>
      </c>
      <c r="G551" s="221">
        <f>VLOOKUP(D551,Objetivos!$G$5:$H$3000,2,0)</f>
        <v>2133.2156884210526</v>
      </c>
      <c r="H551" s="224">
        <f t="shared" si="18"/>
        <v>3.0054673021580269</v>
      </c>
      <c r="I551" s="221">
        <f>IF(H551="",0,RANK($H551,H550:H551,0))</f>
        <v>1</v>
      </c>
      <c r="L551" s="100"/>
      <c r="M551" s="84" t="s">
        <v>2582</v>
      </c>
    </row>
    <row r="552" spans="1:13" ht="17.25" x14ac:dyDescent="0.3">
      <c r="A552" s="206">
        <v>56</v>
      </c>
      <c r="B552" s="206" t="s">
        <v>1430</v>
      </c>
      <c r="C552" s="207" t="s">
        <v>400</v>
      </c>
      <c r="D552" s="207">
        <v>53790</v>
      </c>
      <c r="E552" s="207" t="s">
        <v>1437</v>
      </c>
      <c r="F552" s="66">
        <f>IFERROR(VLOOKUP(D552,'Vta RdV'!$A$3:$B$2000,2,0),0)</f>
        <v>450.04</v>
      </c>
      <c r="G552" s="66">
        <f>VLOOKUP(D552,Objetivos!$G$5:$H$3000,2,0)</f>
        <v>1448.5056640000003</v>
      </c>
      <c r="H552" s="67">
        <f t="shared" si="18"/>
        <v>0.31069260630795847</v>
      </c>
      <c r="I552" s="66">
        <f>IF(H552="",0,RANK($H552,H552:H553,0))</f>
        <v>1</v>
      </c>
      <c r="L552" s="100"/>
      <c r="M552" s="84" t="s">
        <v>2582</v>
      </c>
    </row>
    <row r="553" spans="1:13" ht="18" thickBot="1" x14ac:dyDescent="0.35">
      <c r="A553" s="208">
        <v>56</v>
      </c>
      <c r="B553" s="208" t="s">
        <v>1430</v>
      </c>
      <c r="C553" s="209" t="s">
        <v>400</v>
      </c>
      <c r="D553" s="209">
        <v>53709</v>
      </c>
      <c r="E553" s="209" t="s">
        <v>1438</v>
      </c>
      <c r="F553" s="55">
        <f>IFERROR(VLOOKUP(D553,'Vta RdV'!$A$3:$B$2000,2,0),0)</f>
        <v>144.30000000000001</v>
      </c>
      <c r="G553" s="55">
        <f>VLOOKUP(D553,Objetivos!$G$5:$H$3000,2,0)</f>
        <v>1090.764696</v>
      </c>
      <c r="H553" s="56">
        <f t="shared" si="18"/>
        <v>0.132292510501275</v>
      </c>
      <c r="I553" s="55">
        <f>IF(H553="",0,RANK($H553,H552:H553,0))</f>
        <v>2</v>
      </c>
      <c r="L553" s="100"/>
      <c r="M553" s="84" t="s">
        <v>2582</v>
      </c>
    </row>
    <row r="554" spans="1:13" ht="17.25" x14ac:dyDescent="0.3">
      <c r="A554" s="210">
        <v>56</v>
      </c>
      <c r="B554" s="210" t="s">
        <v>1430</v>
      </c>
      <c r="C554" s="211" t="s">
        <v>400</v>
      </c>
      <c r="D554" s="211">
        <v>20210</v>
      </c>
      <c r="E554" s="211" t="s">
        <v>2550</v>
      </c>
      <c r="F554" s="220">
        <f>IFERROR(VLOOKUP(D554,'Vta RdV'!$A$3:$B$2000,2,0),0)</f>
        <v>1237</v>
      </c>
      <c r="G554" s="220">
        <f>VLOOKUP(D554,Objetivos!$G$5:$H$3000,2,0)</f>
        <v>2059.2716800000003</v>
      </c>
      <c r="H554" s="223">
        <f t="shared" ref="H554" si="21">+F554/G554</f>
        <v>0.60069781564713198</v>
      </c>
      <c r="I554" s="220">
        <f>IF(H554="",0,RANK($H554,H554:H555,0))</f>
        <v>2</v>
      </c>
      <c r="L554" s="100"/>
      <c r="M554" s="84" t="s">
        <v>2582</v>
      </c>
    </row>
    <row r="555" spans="1:13" ht="18" thickBot="1" x14ac:dyDescent="0.35">
      <c r="A555" s="212">
        <v>56</v>
      </c>
      <c r="B555" s="212" t="s">
        <v>1430</v>
      </c>
      <c r="C555" s="213" t="s">
        <v>400</v>
      </c>
      <c r="D555" s="213">
        <v>53744</v>
      </c>
      <c r="E555" s="213" t="s">
        <v>1439</v>
      </c>
      <c r="F555" s="221">
        <f>IFERROR(VLOOKUP(D555,'Vta RdV'!$A$3:$B$2000,2,0),0)</f>
        <v>748.56000000000006</v>
      </c>
      <c r="G555" s="221">
        <f>VLOOKUP(D555,Objetivos!$G$5:$H$3000,2,0)</f>
        <v>1240.8617119999999</v>
      </c>
      <c r="H555" s="224">
        <f t="shared" si="18"/>
        <v>0.60325819771929601</v>
      </c>
      <c r="I555" s="221">
        <f>IF(H555="",0,RANK($H555,H554:H555,0))</f>
        <v>1</v>
      </c>
      <c r="L555" s="100"/>
      <c r="M555" s="84" t="s">
        <v>2582</v>
      </c>
    </row>
    <row r="556" spans="1:13" ht="17.25" x14ac:dyDescent="0.3">
      <c r="A556" s="206">
        <v>56</v>
      </c>
      <c r="B556" s="206" t="s">
        <v>1440</v>
      </c>
      <c r="C556" s="207" t="s">
        <v>1441</v>
      </c>
      <c r="D556" s="207">
        <v>2447</v>
      </c>
      <c r="E556" s="207" t="s">
        <v>1442</v>
      </c>
      <c r="F556" s="66">
        <f>IFERROR(VLOOKUP(D556,'Vta RdV'!$A$3:$B$2000,2,0),0)</f>
        <v>9567.7800000000007</v>
      </c>
      <c r="G556" s="66">
        <f>VLOOKUP(D556,Objetivos!$G$5:$H$3000,2,0)</f>
        <v>6018.2472479999997</v>
      </c>
      <c r="H556" s="67">
        <f t="shared" si="18"/>
        <v>1.5897951024161714</v>
      </c>
      <c r="I556" s="66">
        <f>IF(H556="",0,RANK($H556,H556:H557,0))</f>
        <v>1</v>
      </c>
      <c r="L556" s="100"/>
      <c r="M556" s="84" t="s">
        <v>2582</v>
      </c>
    </row>
    <row r="557" spans="1:13" ht="18" thickBot="1" x14ac:dyDescent="0.35">
      <c r="A557" s="208">
        <v>56</v>
      </c>
      <c r="B557" s="208" t="s">
        <v>1440</v>
      </c>
      <c r="C557" s="209" t="s">
        <v>1441</v>
      </c>
      <c r="D557" s="209">
        <v>6158</v>
      </c>
      <c r="E557" s="209" t="s">
        <v>1443</v>
      </c>
      <c r="F557" s="55">
        <f>IFERROR(VLOOKUP(D557,'Vta RdV'!$A$3:$B$2000,2,0),0)</f>
        <v>2315.34</v>
      </c>
      <c r="G557" s="55">
        <f>VLOOKUP(D557,Objetivos!$G$5:$H$3000,2,0)</f>
        <v>4160.4382720000003</v>
      </c>
      <c r="H557" s="56">
        <f t="shared" si="18"/>
        <v>0.55651348454858174</v>
      </c>
      <c r="I557" s="55">
        <f>IF(H557="",0,RANK($H557,H556:H557,0))</f>
        <v>2</v>
      </c>
      <c r="L557" s="100"/>
      <c r="M557" s="84" t="s">
        <v>2582</v>
      </c>
    </row>
    <row r="558" spans="1:13" ht="17.25" x14ac:dyDescent="0.3">
      <c r="A558" s="210">
        <v>56</v>
      </c>
      <c r="B558" s="210" t="s">
        <v>1440</v>
      </c>
      <c r="C558" s="211" t="s">
        <v>1441</v>
      </c>
      <c r="D558" s="211">
        <v>2479</v>
      </c>
      <c r="E558" s="211" t="s">
        <v>1444</v>
      </c>
      <c r="F558" s="220">
        <f>IFERROR(VLOOKUP(D558,'Vta RdV'!$A$3:$B$2000,2,0),0)</f>
        <v>438.11000000000007</v>
      </c>
      <c r="G558" s="220">
        <f>VLOOKUP(D558,Objetivos!$G$5:$H$3000,2,0)</f>
        <v>4434.657056</v>
      </c>
      <c r="H558" s="223">
        <f t="shared" si="18"/>
        <v>9.8792306703231136E-2</v>
      </c>
      <c r="I558" s="220">
        <f>IF(H558="",0,RANK($H558,H558:H559,0))</f>
        <v>2</v>
      </c>
      <c r="L558" s="100"/>
      <c r="M558" s="84" t="s">
        <v>2582</v>
      </c>
    </row>
    <row r="559" spans="1:13" ht="18" thickBot="1" x14ac:dyDescent="0.35">
      <c r="A559" s="212">
        <v>56</v>
      </c>
      <c r="B559" s="212" t="s">
        <v>1440</v>
      </c>
      <c r="C559" s="213" t="s">
        <v>1441</v>
      </c>
      <c r="D559" s="213">
        <v>53721</v>
      </c>
      <c r="E559" s="213" t="s">
        <v>1445</v>
      </c>
      <c r="F559" s="221">
        <f>IFERROR(VLOOKUP(D559,'Vta RdV'!$A$3:$B$2000,2,0),0)</f>
        <v>1570.85</v>
      </c>
      <c r="G559" s="221">
        <f>VLOOKUP(D559,Objetivos!$G$5:$H$3000,2,0)</f>
        <v>2796.4118640000002</v>
      </c>
      <c r="H559" s="224">
        <f t="shared" si="18"/>
        <v>0.56173771118001514</v>
      </c>
      <c r="I559" s="221">
        <f>IF(H559="",0,RANK($H559,H558:H559,0))</f>
        <v>1</v>
      </c>
      <c r="L559" s="100"/>
      <c r="M559" s="84" t="s">
        <v>2582</v>
      </c>
    </row>
    <row r="560" spans="1:13" ht="17.25" x14ac:dyDescent="0.3">
      <c r="A560" s="206">
        <v>56</v>
      </c>
      <c r="B560" s="206" t="s">
        <v>1440</v>
      </c>
      <c r="C560" s="207" t="s">
        <v>1441</v>
      </c>
      <c r="D560" s="207">
        <v>53397</v>
      </c>
      <c r="E560" s="207" t="s">
        <v>1446</v>
      </c>
      <c r="F560" s="66">
        <f>IFERROR(VLOOKUP(D560,'Vta RdV'!$A$3:$B$2000,2,0),0)</f>
        <v>1154.9399999999998</v>
      </c>
      <c r="G560" s="66">
        <f>VLOOKUP(D560,Objetivos!$G$5:$H$3000,2,0)</f>
        <v>2611.1454000000003</v>
      </c>
      <c r="H560" s="67">
        <f t="shared" si="18"/>
        <v>0.44231163840971849</v>
      </c>
      <c r="I560" s="66">
        <f>IF(H560="",0,RANK($H560,H560:H561,0))</f>
        <v>1</v>
      </c>
      <c r="L560" s="100"/>
      <c r="M560" s="84" t="s">
        <v>2582</v>
      </c>
    </row>
    <row r="561" spans="1:13" ht="18" thickBot="1" x14ac:dyDescent="0.35">
      <c r="A561" s="208">
        <v>56</v>
      </c>
      <c r="B561" s="208" t="s">
        <v>1440</v>
      </c>
      <c r="C561" s="209" t="s">
        <v>1441</v>
      </c>
      <c r="D561" s="209">
        <v>53810</v>
      </c>
      <c r="E561" s="209" t="s">
        <v>1447</v>
      </c>
      <c r="F561" s="55">
        <f>IFERROR(VLOOKUP(D561,'Vta RdV'!$A$3:$B$2000,2,0),0)</f>
        <v>88.57</v>
      </c>
      <c r="G561" s="55">
        <f>VLOOKUP(D561,Objetivos!$G$5:$H$3000,2,0)</f>
        <v>1141.7226639999999</v>
      </c>
      <c r="H561" s="56">
        <f t="shared" si="18"/>
        <v>7.7575757049174243E-2</v>
      </c>
      <c r="I561" s="55">
        <f>IF(H561="",0,RANK($H561,H560:H561,0))</f>
        <v>2</v>
      </c>
      <c r="L561" s="100"/>
      <c r="M561" s="84" t="s">
        <v>2582</v>
      </c>
    </row>
    <row r="562" spans="1:13" ht="17.25" x14ac:dyDescent="0.3">
      <c r="A562" s="210">
        <v>56</v>
      </c>
      <c r="B562" s="210" t="s">
        <v>1440</v>
      </c>
      <c r="C562" s="211" t="s">
        <v>1441</v>
      </c>
      <c r="D562" s="211">
        <v>52986</v>
      </c>
      <c r="E562" s="211" t="s">
        <v>1479</v>
      </c>
      <c r="F562" s="220">
        <f>IFERROR(VLOOKUP(D562,'Vta RdV'!$A$3:$B$2000,2,0),0)</f>
        <v>1284.1599999999999</v>
      </c>
      <c r="G562" s="220">
        <f>VLOOKUP(D562,Objetivos!$G$5:$H$3000,2,0)</f>
        <v>1814.5581599999998</v>
      </c>
      <c r="H562" s="223">
        <f t="shared" ref="H562:H563" si="22">+F562/G562</f>
        <v>0.70769845150623334</v>
      </c>
      <c r="I562" s="220">
        <f>IF(H562="",0,RANK($H562,H562:H563,0))</f>
        <v>2</v>
      </c>
      <c r="L562" s="100"/>
      <c r="M562" s="84" t="s">
        <v>2582</v>
      </c>
    </row>
    <row r="563" spans="1:13" ht="18" thickBot="1" x14ac:dyDescent="0.35">
      <c r="A563" s="212">
        <v>56</v>
      </c>
      <c r="B563" s="212" t="s">
        <v>1440</v>
      </c>
      <c r="C563" s="213" t="s">
        <v>1441</v>
      </c>
      <c r="D563" s="213">
        <v>54086</v>
      </c>
      <c r="E563" s="213" t="s">
        <v>2551</v>
      </c>
      <c r="F563" s="221">
        <f>IFERROR(VLOOKUP(D563,'Vta RdV'!$A$3:$B$2000,2,0),0)</f>
        <v>1528.2</v>
      </c>
      <c r="G563" s="221">
        <f>VLOOKUP(D563,Objetivos!$G$5:$H$3000,2,0)</f>
        <v>1627.9056</v>
      </c>
      <c r="H563" s="224">
        <f t="shared" si="22"/>
        <v>0.93875222248759382</v>
      </c>
      <c r="I563" s="221">
        <f>IF(H563="",0,RANK($H563,H562:H563,0))</f>
        <v>1</v>
      </c>
      <c r="L563" s="100"/>
      <c r="M563" s="84" t="s">
        <v>2582</v>
      </c>
    </row>
    <row r="564" spans="1:13" ht="17.25" x14ac:dyDescent="0.3">
      <c r="A564" s="214">
        <v>56</v>
      </c>
      <c r="B564" s="214" t="s">
        <v>1448</v>
      </c>
      <c r="C564" s="215" t="s">
        <v>1449</v>
      </c>
      <c r="D564" s="215">
        <v>7105</v>
      </c>
      <c r="E564" s="215" t="s">
        <v>1450</v>
      </c>
      <c r="F564" s="53">
        <f>IFERROR(VLOOKUP(D564,'Vta RdV'!$A$3:$B$2000,2,0),0)</f>
        <v>1350.31</v>
      </c>
      <c r="G564" s="53">
        <f>VLOOKUP(D564,Objetivos!$G$5:$H$3000,2,0)</f>
        <v>3649.963424</v>
      </c>
      <c r="H564" s="61">
        <f t="shared" si="18"/>
        <v>0.36995165242510658</v>
      </c>
      <c r="I564" s="66">
        <f>IF(H564="",0,RANK($H564,H564:H565,0))</f>
        <v>2</v>
      </c>
      <c r="L564" s="100"/>
      <c r="M564" s="84" t="s">
        <v>2582</v>
      </c>
    </row>
    <row r="565" spans="1:13" ht="18" thickBot="1" x14ac:dyDescent="0.35">
      <c r="A565" s="208">
        <v>56</v>
      </c>
      <c r="B565" s="208" t="s">
        <v>1448</v>
      </c>
      <c r="C565" s="209" t="s">
        <v>1449</v>
      </c>
      <c r="D565" s="209">
        <v>5503</v>
      </c>
      <c r="E565" s="209" t="s">
        <v>1451</v>
      </c>
      <c r="F565" s="55">
        <f>IFERROR(VLOOKUP(D565,'Vta RdV'!$A$3:$B$2000,2,0),0)</f>
        <v>1845.5800000000002</v>
      </c>
      <c r="G565" s="55">
        <f>VLOOKUP(D565,Objetivos!$G$5:$H$3000,2,0)</f>
        <v>3203.9126568421052</v>
      </c>
      <c r="H565" s="56">
        <f t="shared" si="18"/>
        <v>0.57603942356502069</v>
      </c>
      <c r="I565" s="55">
        <f>IF(H565="",0,RANK($H565,H564:H565,0))</f>
        <v>1</v>
      </c>
      <c r="L565" s="100"/>
      <c r="M565" s="84" t="s">
        <v>2582</v>
      </c>
    </row>
    <row r="566" spans="1:13" ht="17.25" x14ac:dyDescent="0.3">
      <c r="A566" s="210">
        <v>56</v>
      </c>
      <c r="B566" s="210" t="s">
        <v>1448</v>
      </c>
      <c r="C566" s="211" t="s">
        <v>1449</v>
      </c>
      <c r="D566" s="211">
        <v>50209</v>
      </c>
      <c r="E566" s="211" t="s">
        <v>1452</v>
      </c>
      <c r="F566" s="220">
        <f>IFERROR(VLOOKUP(D566,'Vta RdV'!$A$3:$B$2000,2,0),0)</f>
        <v>992.70999999999992</v>
      </c>
      <c r="G566" s="220">
        <f>VLOOKUP(D566,Objetivos!$G$5:$H$3000,2,0)</f>
        <v>3230.7156400000003</v>
      </c>
      <c r="H566" s="223">
        <f t="shared" si="18"/>
        <v>0.30727247787118767</v>
      </c>
      <c r="I566" s="220">
        <f>IF(H566="",0,RANK($H566,H566:H567,0))</f>
        <v>2</v>
      </c>
      <c r="L566" s="100"/>
      <c r="M566" s="84" t="s">
        <v>2582</v>
      </c>
    </row>
    <row r="567" spans="1:13" ht="18" thickBot="1" x14ac:dyDescent="0.35">
      <c r="A567" s="212">
        <v>56</v>
      </c>
      <c r="B567" s="212" t="s">
        <v>1448</v>
      </c>
      <c r="C567" s="213" t="s">
        <v>1449</v>
      </c>
      <c r="D567" s="213">
        <v>6243</v>
      </c>
      <c r="E567" s="213" t="s">
        <v>1453</v>
      </c>
      <c r="F567" s="221">
        <f>IFERROR(VLOOKUP(D567,'Vta RdV'!$A$3:$B$2000,2,0),0)</f>
        <v>1802.7600000000002</v>
      </c>
      <c r="G567" s="221">
        <f>VLOOKUP(D567,Objetivos!$G$5:$H$3000,2,0)</f>
        <v>2871.4360880000004</v>
      </c>
      <c r="H567" s="224">
        <f t="shared" si="18"/>
        <v>0.62782522220637349</v>
      </c>
      <c r="I567" s="221">
        <f>IF(H567="",0,RANK($H567,H566:H567,0))</f>
        <v>1</v>
      </c>
      <c r="L567" s="100"/>
      <c r="M567" s="84" t="s">
        <v>2582</v>
      </c>
    </row>
    <row r="568" spans="1:13" ht="17.25" x14ac:dyDescent="0.3">
      <c r="A568" s="214">
        <v>56</v>
      </c>
      <c r="B568" s="214" t="s">
        <v>1448</v>
      </c>
      <c r="C568" s="215" t="s">
        <v>1449</v>
      </c>
      <c r="D568" s="215">
        <v>9020</v>
      </c>
      <c r="E568" s="215" t="s">
        <v>1454</v>
      </c>
      <c r="F568" s="53">
        <f>IFERROR(VLOOKUP(D568,'Vta RdV'!$A$3:$B$2000,2,0),0)</f>
        <v>1622.83</v>
      </c>
      <c r="G568" s="53">
        <f>VLOOKUP(D568,Objetivos!$G$5:$H$3000,2,0)</f>
        <v>2448.0900126315787</v>
      </c>
      <c r="H568" s="61">
        <f t="shared" si="18"/>
        <v>0.66289637702313731</v>
      </c>
      <c r="I568" s="66">
        <f>IF(H568="",0,RANK($H568,H568:H569,0))</f>
        <v>2</v>
      </c>
      <c r="L568" s="100"/>
      <c r="M568" s="84" t="s">
        <v>2582</v>
      </c>
    </row>
    <row r="569" spans="1:13" ht="18" thickBot="1" x14ac:dyDescent="0.35">
      <c r="A569" s="208">
        <v>56</v>
      </c>
      <c r="B569" s="208" t="s">
        <v>1448</v>
      </c>
      <c r="C569" s="209" t="s">
        <v>1449</v>
      </c>
      <c r="D569" s="209">
        <v>15</v>
      </c>
      <c r="E569" s="209" t="s">
        <v>1455</v>
      </c>
      <c r="F569" s="55">
        <f>IFERROR(VLOOKUP(D569,'Vta RdV'!$A$3:$B$2000,2,0),0)</f>
        <v>1603.39</v>
      </c>
      <c r="G569" s="55">
        <f>VLOOKUP(D569,Objetivos!$G$5:$H$3000,2,0)</f>
        <v>2258.2580480000001</v>
      </c>
      <c r="H569" s="56">
        <f t="shared" si="18"/>
        <v>0.71001186131940219</v>
      </c>
      <c r="I569" s="55">
        <f>IF(H569="",0,RANK($H569,H568:H569,0))</f>
        <v>1</v>
      </c>
      <c r="L569" s="100"/>
      <c r="M569" s="84" t="s">
        <v>2582</v>
      </c>
    </row>
    <row r="570" spans="1:13" ht="17.25" x14ac:dyDescent="0.3">
      <c r="A570" s="210">
        <v>56</v>
      </c>
      <c r="B570" s="210" t="s">
        <v>1448</v>
      </c>
      <c r="C570" s="211" t="s">
        <v>1449</v>
      </c>
      <c r="D570" s="211">
        <v>50210</v>
      </c>
      <c r="E570" s="211" t="s">
        <v>1456</v>
      </c>
      <c r="F570" s="220">
        <f>IFERROR(VLOOKUP(D570,'Vta RdV'!$A$3:$B$2000,2,0),0)</f>
        <v>1351.88</v>
      </c>
      <c r="G570" s="220">
        <f>VLOOKUP(D570,Objetivos!$G$5:$H$3000,2,0)</f>
        <v>1643.623104</v>
      </c>
      <c r="H570" s="223">
        <f t="shared" si="18"/>
        <v>0.82249999815042762</v>
      </c>
      <c r="I570" s="220">
        <f>IF(H570="",0,RANK($H570,H570:H571,0))</f>
        <v>1</v>
      </c>
      <c r="L570" s="100"/>
      <c r="M570" s="84" t="s">
        <v>2582</v>
      </c>
    </row>
    <row r="571" spans="1:13" ht="18" thickBot="1" x14ac:dyDescent="0.35">
      <c r="A571" s="212">
        <v>56</v>
      </c>
      <c r="B571" s="212" t="s">
        <v>1448</v>
      </c>
      <c r="C571" s="213" t="s">
        <v>1449</v>
      </c>
      <c r="D571" s="213">
        <v>55135</v>
      </c>
      <c r="E571" s="213" t="s">
        <v>1457</v>
      </c>
      <c r="F571" s="221">
        <f>IFERROR(VLOOKUP(D571,'Vta RdV'!$A$3:$B$2000,2,0),0)</f>
        <v>991.11999999999989</v>
      </c>
      <c r="G571" s="221">
        <f>VLOOKUP(D571,Objetivos!$G$5:$H$3000,2,0)</f>
        <v>1588.5297360000002</v>
      </c>
      <c r="H571" s="224">
        <f t="shared" si="18"/>
        <v>0.62392284987732816</v>
      </c>
      <c r="I571" s="221">
        <f>IF(H571="",0,RANK($H571,H570:H571,0))</f>
        <v>2</v>
      </c>
      <c r="L571" s="100"/>
      <c r="M571" s="84" t="s">
        <v>2582</v>
      </c>
    </row>
    <row r="572" spans="1:13" ht="17.25" x14ac:dyDescent="0.3">
      <c r="A572" s="206">
        <v>56</v>
      </c>
      <c r="B572" s="206" t="s">
        <v>1448</v>
      </c>
      <c r="C572" s="207" t="s">
        <v>1449</v>
      </c>
      <c r="D572" s="207">
        <v>9318</v>
      </c>
      <c r="E572" s="207" t="s">
        <v>1458</v>
      </c>
      <c r="F572" s="66">
        <f>IFERROR(VLOOKUP(D572,'Vta RdV'!$A$3:$B$2000,2,0),0)</f>
        <v>316.60000000000002</v>
      </c>
      <c r="G572" s="66">
        <f>VLOOKUP(D572,Objetivos!$G$5:$H$3000,2,0)</f>
        <v>1925.5379840000003</v>
      </c>
      <c r="H572" s="67">
        <f t="shared" ref="H572:H575" si="23">+F572/G572</f>
        <v>0.16442158120522435</v>
      </c>
      <c r="I572" s="66">
        <f>IF(H572="",0,RANK($H572,H572:H573,0))</f>
        <v>2</v>
      </c>
      <c r="L572" s="100"/>
      <c r="M572" s="84" t="s">
        <v>2582</v>
      </c>
    </row>
    <row r="573" spans="1:13" ht="18" thickBot="1" x14ac:dyDescent="0.35">
      <c r="A573" s="208">
        <v>56</v>
      </c>
      <c r="B573" s="208" t="s">
        <v>1448</v>
      </c>
      <c r="C573" s="209" t="s">
        <v>1449</v>
      </c>
      <c r="D573" s="209">
        <v>55010</v>
      </c>
      <c r="E573" s="209" t="s">
        <v>1429</v>
      </c>
      <c r="F573" s="55">
        <f>IFERROR(VLOOKUP(D573,'Vta RdV'!$A$3:$B$2000,2,0),0)</f>
        <v>300.7</v>
      </c>
      <c r="G573" s="55">
        <f>VLOOKUP(D573,Objetivos!$G$5:$H$3000,2,0)</f>
        <v>855.63876000000005</v>
      </c>
      <c r="H573" s="56">
        <f t="shared" si="23"/>
        <v>0.35143335488915906</v>
      </c>
      <c r="I573" s="55">
        <f>IF(H573="",0,RANK($H573,H572:H573,0))</f>
        <v>1</v>
      </c>
      <c r="L573" s="100"/>
      <c r="M573" s="84" t="s">
        <v>2582</v>
      </c>
    </row>
    <row r="574" spans="1:13" ht="17.25" x14ac:dyDescent="0.3">
      <c r="A574" s="210">
        <v>56</v>
      </c>
      <c r="B574" s="210" t="s">
        <v>1448</v>
      </c>
      <c r="C574" s="211" t="s">
        <v>1449</v>
      </c>
      <c r="D574" s="211">
        <v>54093</v>
      </c>
      <c r="E574" s="211" t="s">
        <v>2552</v>
      </c>
      <c r="F574" s="220">
        <f>IFERROR(VLOOKUP(D574,'Vta RdV'!$A$3:$B$2000,2,0),0)</f>
        <v>197.14999999999998</v>
      </c>
      <c r="G574" s="220">
        <f>VLOOKUP(D574,Objetivos!$G$5:$H$3000,2,0)</f>
        <v>1089.26412</v>
      </c>
      <c r="H574" s="223">
        <f t="shared" si="23"/>
        <v>0.18099375200203965</v>
      </c>
      <c r="I574" s="220">
        <f>IF(H574="",0,RANK($H574,H574:H575,0))</f>
        <v>2</v>
      </c>
      <c r="L574" s="100"/>
      <c r="M574" s="84" t="s">
        <v>2582</v>
      </c>
    </row>
    <row r="575" spans="1:13" ht="18" thickBot="1" x14ac:dyDescent="0.35">
      <c r="A575" s="212">
        <v>56</v>
      </c>
      <c r="B575" s="212" t="s">
        <v>1448</v>
      </c>
      <c r="C575" s="213" t="s">
        <v>1449</v>
      </c>
      <c r="D575" s="213">
        <v>53917</v>
      </c>
      <c r="E575" s="213" t="s">
        <v>1459</v>
      </c>
      <c r="F575" s="221">
        <f>IFERROR(VLOOKUP(D575,'Vta RdV'!$A$3:$B$2000,2,0),0)</f>
        <v>765.40000000000009</v>
      </c>
      <c r="G575" s="221">
        <f>VLOOKUP(D575,Objetivos!$G$5:$H$3000,2,0)</f>
        <v>1224.6052079999999</v>
      </c>
      <c r="H575" s="224">
        <f t="shared" si="23"/>
        <v>0.62501775674303695</v>
      </c>
      <c r="I575" s="221">
        <f>IF(H575="",0,RANK($H575,H574:H575,0))</f>
        <v>1</v>
      </c>
      <c r="L575" s="100"/>
      <c r="M575" s="84" t="s">
        <v>2582</v>
      </c>
    </row>
    <row r="576" spans="1:13" ht="17.25" x14ac:dyDescent="0.3">
      <c r="A576" s="206">
        <v>56</v>
      </c>
      <c r="B576" s="206" t="s">
        <v>1460</v>
      </c>
      <c r="C576" s="207" t="s">
        <v>1461</v>
      </c>
      <c r="D576" s="207">
        <v>481</v>
      </c>
      <c r="E576" s="207" t="s">
        <v>1462</v>
      </c>
      <c r="F576" s="66">
        <f>IFERROR(VLOOKUP(D576,'Vta RdV'!$A$3:$B$2000,2,0),0)</f>
        <v>3320.4100000000003</v>
      </c>
      <c r="G576" s="66">
        <f>VLOOKUP(D576,Objetivos!$G$5:$H$3000,2,0)</f>
        <v>5054.4446720000005</v>
      </c>
      <c r="H576" s="67">
        <f t="shared" si="18"/>
        <v>0.65692874597955431</v>
      </c>
      <c r="I576" s="66">
        <f>IF(H576="",0,RANK($H576,H576:H577,0))</f>
        <v>1</v>
      </c>
      <c r="L576" s="100"/>
      <c r="M576" s="84" t="s">
        <v>2582</v>
      </c>
    </row>
    <row r="577" spans="1:13" ht="18" thickBot="1" x14ac:dyDescent="0.35">
      <c r="A577" s="208">
        <v>56</v>
      </c>
      <c r="B577" s="208" t="s">
        <v>1460</v>
      </c>
      <c r="C577" s="209" t="s">
        <v>1461</v>
      </c>
      <c r="D577" s="209">
        <v>1061</v>
      </c>
      <c r="E577" s="209" t="s">
        <v>1463</v>
      </c>
      <c r="F577" s="55">
        <f>IFERROR(VLOOKUP(D577,'Vta RdV'!$A$3:$B$2000,2,0),0)</f>
        <v>2883.17</v>
      </c>
      <c r="G577" s="55">
        <f>VLOOKUP(D577,Objetivos!$G$5:$H$3000,2,0)</f>
        <v>5138.8178720000005</v>
      </c>
      <c r="H577" s="56">
        <f t="shared" si="18"/>
        <v>0.56105705082672752</v>
      </c>
      <c r="I577" s="55">
        <f>IF(H577="",0,RANK($H577,H576:H577,0))</f>
        <v>2</v>
      </c>
      <c r="L577" s="100"/>
      <c r="M577" s="84" t="s">
        <v>2582</v>
      </c>
    </row>
    <row r="578" spans="1:13" ht="17.25" x14ac:dyDescent="0.3">
      <c r="A578" s="210">
        <v>56</v>
      </c>
      <c r="B578" s="210" t="s">
        <v>1460</v>
      </c>
      <c r="C578" s="211" t="s">
        <v>1461</v>
      </c>
      <c r="D578" s="211">
        <v>5266</v>
      </c>
      <c r="E578" s="211" t="s">
        <v>1464</v>
      </c>
      <c r="F578" s="220">
        <f>IFERROR(VLOOKUP(D578,'Vta RdV'!$A$3:$B$2000,2,0),0)</f>
        <v>2111.56</v>
      </c>
      <c r="G578" s="220">
        <f>VLOOKUP(D578,Objetivos!$G$5:$H$3000,2,0)</f>
        <v>3123.2314800000004</v>
      </c>
      <c r="H578" s="223">
        <f t="shared" si="18"/>
        <v>0.67608181254627975</v>
      </c>
      <c r="I578" s="220">
        <f>IF(H578="",0,RANK($H578,H578:H579,0))</f>
        <v>1</v>
      </c>
      <c r="L578" s="100"/>
      <c r="M578" s="84" t="s">
        <v>2582</v>
      </c>
    </row>
    <row r="579" spans="1:13" ht="18" thickBot="1" x14ac:dyDescent="0.35">
      <c r="A579" s="212">
        <v>56</v>
      </c>
      <c r="B579" s="212" t="s">
        <v>1460</v>
      </c>
      <c r="C579" s="213" t="s">
        <v>1461</v>
      </c>
      <c r="D579" s="213">
        <v>6016</v>
      </c>
      <c r="E579" s="213" t="s">
        <v>1465</v>
      </c>
      <c r="F579" s="221">
        <f>IFERROR(VLOOKUP(D579,'Vta RdV'!$A$3:$B$2000,2,0),0)</f>
        <v>601.1400000000001</v>
      </c>
      <c r="G579" s="221">
        <f>VLOOKUP(D579,Objetivos!$G$5:$H$3000,2,0)</f>
        <v>4006.3093840000001</v>
      </c>
      <c r="H579" s="224">
        <f t="shared" si="18"/>
        <v>0.1500483218796764</v>
      </c>
      <c r="I579" s="221">
        <f>IF(H579="",0,RANK($H579,H578:H579,0))</f>
        <v>2</v>
      </c>
      <c r="L579" s="100"/>
      <c r="M579" s="84" t="s">
        <v>2582</v>
      </c>
    </row>
    <row r="580" spans="1:13" ht="17.25" x14ac:dyDescent="0.3">
      <c r="A580" s="206">
        <v>56</v>
      </c>
      <c r="B580" s="206" t="s">
        <v>1460</v>
      </c>
      <c r="C580" s="207" t="s">
        <v>1461</v>
      </c>
      <c r="D580" s="207">
        <v>5963</v>
      </c>
      <c r="E580" s="207" t="s">
        <v>1466</v>
      </c>
      <c r="F580" s="66">
        <f>IFERROR(VLOOKUP(D580,'Vta RdV'!$A$3:$B$2000,2,0),0)</f>
        <v>951.96</v>
      </c>
      <c r="G580" s="66">
        <f>VLOOKUP(D580,Objetivos!$G$5:$H$3000,2,0)</f>
        <v>3467.3201840000002</v>
      </c>
      <c r="H580" s="67">
        <f t="shared" si="18"/>
        <v>0.27455208907237161</v>
      </c>
      <c r="I580" s="66">
        <f>IF(H580="",0,RANK($H580,H580:H581,0))</f>
        <v>1</v>
      </c>
      <c r="L580" s="100"/>
      <c r="M580" s="84" t="s">
        <v>2582</v>
      </c>
    </row>
    <row r="581" spans="1:13" ht="18" thickBot="1" x14ac:dyDescent="0.35">
      <c r="A581" s="208">
        <v>56</v>
      </c>
      <c r="B581" s="208" t="s">
        <v>1460</v>
      </c>
      <c r="C581" s="209" t="s">
        <v>1461</v>
      </c>
      <c r="D581" s="209">
        <v>1678</v>
      </c>
      <c r="E581" s="209" t="s">
        <v>1467</v>
      </c>
      <c r="F581" s="55">
        <f>IFERROR(VLOOKUP(D581,'Vta RdV'!$A$3:$B$2000,2,0),0)</f>
        <v>532.0200000000001</v>
      </c>
      <c r="G581" s="55">
        <f>VLOOKUP(D581,Objetivos!$G$5:$H$3000,2,0)</f>
        <v>2937.4192080000003</v>
      </c>
      <c r="H581" s="56">
        <f t="shared" si="18"/>
        <v>0.18111817290193197</v>
      </c>
      <c r="I581" s="55">
        <f>IF(H581="",0,RANK($H581,H580:H581,0))</f>
        <v>2</v>
      </c>
      <c r="L581" s="100"/>
      <c r="M581" s="84" t="s">
        <v>2582</v>
      </c>
    </row>
    <row r="582" spans="1:13" ht="17.25" x14ac:dyDescent="0.3">
      <c r="A582" s="210">
        <v>56</v>
      </c>
      <c r="B582" s="210" t="s">
        <v>1460</v>
      </c>
      <c r="C582" s="211" t="s">
        <v>1461</v>
      </c>
      <c r="D582" s="211">
        <v>10493</v>
      </c>
      <c r="E582" s="211" t="s">
        <v>1468</v>
      </c>
      <c r="F582" s="220">
        <f>IFERROR(VLOOKUP(D582,'Vta RdV'!$A$3:$B$2000,2,0),0)</f>
        <v>2478.4800000000005</v>
      </c>
      <c r="G582" s="220">
        <f>VLOOKUP(D582,Objetivos!$G$5:$H$3000,2,0)</f>
        <v>2436.3144252631582</v>
      </c>
      <c r="H582" s="223">
        <f t="shared" si="18"/>
        <v>1.0173071153294542</v>
      </c>
      <c r="I582" s="220">
        <f>IF(H582="",0,RANK($H582,H582:H583,0))</f>
        <v>1</v>
      </c>
      <c r="L582" s="100"/>
      <c r="M582" s="84" t="s">
        <v>2582</v>
      </c>
    </row>
    <row r="583" spans="1:13" ht="18" thickBot="1" x14ac:dyDescent="0.35">
      <c r="A583" s="212">
        <v>56</v>
      </c>
      <c r="B583" s="212" t="s">
        <v>1460</v>
      </c>
      <c r="C583" s="213" t="s">
        <v>1461</v>
      </c>
      <c r="D583" s="213">
        <v>6041</v>
      </c>
      <c r="E583" s="213" t="s">
        <v>1469</v>
      </c>
      <c r="F583" s="221">
        <f>IFERROR(VLOOKUP(D583,'Vta RdV'!$A$3:$B$2000,2,0),0)</f>
        <v>1712.99</v>
      </c>
      <c r="G583" s="221">
        <f>VLOOKUP(D583,Objetivos!$G$5:$H$3000,2,0)</f>
        <v>2122.0096239999998</v>
      </c>
      <c r="H583" s="224">
        <f t="shared" si="18"/>
        <v>0.80724893074283255</v>
      </c>
      <c r="I583" s="221">
        <f>IF(H583="",0,RANK($H583,H582:H583,0))</f>
        <v>2</v>
      </c>
      <c r="L583" s="100"/>
      <c r="M583" s="84" t="s">
        <v>2582</v>
      </c>
    </row>
    <row r="584" spans="1:13" ht="17.25" x14ac:dyDescent="0.3">
      <c r="A584" s="206">
        <v>56</v>
      </c>
      <c r="B584" s="206" t="s">
        <v>1460</v>
      </c>
      <c r="C584" s="207" t="s">
        <v>1461</v>
      </c>
      <c r="D584" s="207">
        <v>52642</v>
      </c>
      <c r="E584" s="207" t="s">
        <v>1470</v>
      </c>
      <c r="F584" s="66">
        <f>IFERROR(VLOOKUP(D584,'Vta RdV'!$A$3:$B$2000,2,0),0)</f>
        <v>1881.8100000000002</v>
      </c>
      <c r="G584" s="66">
        <f>VLOOKUP(D584,Objetivos!$G$5:$H$3000,2,0)</f>
        <v>1737.3304842105263</v>
      </c>
      <c r="H584" s="67">
        <f t="shared" si="18"/>
        <v>1.08316179166978</v>
      </c>
      <c r="I584" s="66">
        <f>IF(H584="",0,RANK($H584,H584:H585,0))</f>
        <v>1</v>
      </c>
      <c r="L584" s="100"/>
      <c r="M584" s="84" t="s">
        <v>2582</v>
      </c>
    </row>
    <row r="585" spans="1:13" ht="18" thickBot="1" x14ac:dyDescent="0.35">
      <c r="A585" s="208">
        <v>56</v>
      </c>
      <c r="B585" s="208" t="s">
        <v>1460</v>
      </c>
      <c r="C585" s="209" t="s">
        <v>1461</v>
      </c>
      <c r="D585" s="209">
        <v>5589</v>
      </c>
      <c r="E585" s="209" t="s">
        <v>1471</v>
      </c>
      <c r="F585" s="55">
        <f>IFERROR(VLOOKUP(D585,'Vta RdV'!$A$3:$B$2000,2,0),0)</f>
        <v>620.30999999999995</v>
      </c>
      <c r="G585" s="55">
        <f>VLOOKUP(D585,Objetivos!$G$5:$H$3000,2,0)</f>
        <v>1593.568712</v>
      </c>
      <c r="H585" s="56">
        <f t="shared" si="18"/>
        <v>0.38925839553004471</v>
      </c>
      <c r="I585" s="55">
        <f>IF(H585="",0,RANK($H585,H584:H585,0))</f>
        <v>2</v>
      </c>
      <c r="L585" s="100"/>
      <c r="M585" s="84" t="s">
        <v>2582</v>
      </c>
    </row>
    <row r="586" spans="1:13" ht="17.25" x14ac:dyDescent="0.3">
      <c r="A586" s="210">
        <v>56</v>
      </c>
      <c r="B586" s="210" t="s">
        <v>1472</v>
      </c>
      <c r="C586" s="211" t="s">
        <v>397</v>
      </c>
      <c r="D586" s="211">
        <v>7254</v>
      </c>
      <c r="E586" s="211" t="s">
        <v>1473</v>
      </c>
      <c r="F586" s="220">
        <f>IFERROR(VLOOKUP(D586,'Vta RdV'!$A$3:$B$2000,2,0),0)</f>
        <v>1489.6699999999998</v>
      </c>
      <c r="G586" s="220">
        <f>VLOOKUP(D586,Objetivos!$G$5:$H$3000,2,0)</f>
        <v>2558.7785200000003</v>
      </c>
      <c r="H586" s="223">
        <f t="shared" si="18"/>
        <v>0.58218012553896215</v>
      </c>
      <c r="I586" s="220">
        <f>IF(H586="",0,RANK($H586,H586:H587,0))</f>
        <v>2</v>
      </c>
      <c r="L586" s="100"/>
      <c r="M586" s="84" t="s">
        <v>2582</v>
      </c>
    </row>
    <row r="587" spans="1:13" ht="18" thickBot="1" x14ac:dyDescent="0.35">
      <c r="A587" s="212">
        <v>56</v>
      </c>
      <c r="B587" s="212" t="s">
        <v>1472</v>
      </c>
      <c r="C587" s="213" t="s">
        <v>397</v>
      </c>
      <c r="D587" s="213">
        <v>20144</v>
      </c>
      <c r="E587" s="213" t="s">
        <v>1474</v>
      </c>
      <c r="F587" s="221">
        <f>IFERROR(VLOOKUP(D587,'Vta RdV'!$A$3:$B$2000,2,0),0)</f>
        <v>2641.92</v>
      </c>
      <c r="G587" s="221">
        <f>VLOOKUP(D587,Objetivos!$G$5:$H$3000,2,0)</f>
        <v>2423.4103200000004</v>
      </c>
      <c r="H587" s="224">
        <f t="shared" ref="H587:H650" si="24">+F587/G587</f>
        <v>1.0901661919142112</v>
      </c>
      <c r="I587" s="221">
        <f>IF(H587="",0,RANK($H587,H586:H587,0))</f>
        <v>1</v>
      </c>
      <c r="L587" s="100"/>
      <c r="M587" s="84" t="s">
        <v>2582</v>
      </c>
    </row>
    <row r="588" spans="1:13" ht="17.25" x14ac:dyDescent="0.3">
      <c r="A588" s="206">
        <v>56</v>
      </c>
      <c r="B588" s="206" t="s">
        <v>1472</v>
      </c>
      <c r="C588" s="207" t="s">
        <v>397</v>
      </c>
      <c r="D588" s="207">
        <v>511</v>
      </c>
      <c r="E588" s="207" t="s">
        <v>1475</v>
      </c>
      <c r="F588" s="66">
        <f>IFERROR(VLOOKUP(D588,'Vta RdV'!$A$3:$B$2000,2,0),0)</f>
        <v>1362.3400000000001</v>
      </c>
      <c r="G588" s="66">
        <f>VLOOKUP(D588,Objetivos!$G$5:$H$3000,2,0)</f>
        <v>1844.8610639999999</v>
      </c>
      <c r="H588" s="67">
        <f t="shared" si="24"/>
        <v>0.73845127233928121</v>
      </c>
      <c r="I588" s="66">
        <f>IF(H588="",0,RANK($H588,H588:H589,0))</f>
        <v>2</v>
      </c>
      <c r="L588" s="100"/>
      <c r="M588" s="84" t="s">
        <v>2582</v>
      </c>
    </row>
    <row r="589" spans="1:13" ht="18" thickBot="1" x14ac:dyDescent="0.35">
      <c r="A589" s="208">
        <v>56</v>
      </c>
      <c r="B589" s="208" t="s">
        <v>1472</v>
      </c>
      <c r="C589" s="209" t="s">
        <v>397</v>
      </c>
      <c r="D589" s="209">
        <v>42133</v>
      </c>
      <c r="E589" s="209" t="s">
        <v>1476</v>
      </c>
      <c r="F589" s="55">
        <f>IFERROR(VLOOKUP(D589,'Vta RdV'!$A$3:$B$2000,2,0),0)</f>
        <v>1569.8200000000002</v>
      </c>
      <c r="G589" s="55">
        <f>VLOOKUP(D589,Objetivos!$G$5:$H$3000,2,0)</f>
        <v>2104.5691360000001</v>
      </c>
      <c r="H589" s="56">
        <f t="shared" si="24"/>
        <v>0.74591039711987872</v>
      </c>
      <c r="I589" s="55">
        <f>IF(H589="",0,RANK($H589,H588:H589,0))</f>
        <v>1</v>
      </c>
      <c r="L589" s="100"/>
      <c r="M589" s="84" t="s">
        <v>2582</v>
      </c>
    </row>
    <row r="590" spans="1:13" ht="17.25" x14ac:dyDescent="0.3">
      <c r="A590" s="210">
        <v>56</v>
      </c>
      <c r="B590" s="210" t="s">
        <v>1472</v>
      </c>
      <c r="C590" s="211" t="s">
        <v>397</v>
      </c>
      <c r="D590" s="211">
        <v>2245</v>
      </c>
      <c r="E590" s="211" t="s">
        <v>1477</v>
      </c>
      <c r="F590" s="220">
        <f>IFERROR(VLOOKUP(D590,'Vta RdV'!$A$3:$B$2000,2,0),0)</f>
        <v>785.39</v>
      </c>
      <c r="G590" s="220">
        <f>VLOOKUP(D590,Objetivos!$G$5:$H$3000,2,0)</f>
        <v>1860.226592</v>
      </c>
      <c r="H590" s="223">
        <f t="shared" si="24"/>
        <v>0.42220125407174053</v>
      </c>
      <c r="I590" s="220">
        <f>IF(H590="",0,RANK($H590,H590:H591,0))</f>
        <v>2</v>
      </c>
      <c r="L590" s="100"/>
      <c r="M590" s="84" t="s">
        <v>2582</v>
      </c>
    </row>
    <row r="591" spans="1:13" ht="18" thickBot="1" x14ac:dyDescent="0.35">
      <c r="A591" s="212">
        <v>56</v>
      </c>
      <c r="B591" s="212" t="s">
        <v>1472</v>
      </c>
      <c r="C591" s="213" t="s">
        <v>397</v>
      </c>
      <c r="D591" s="213">
        <v>52941</v>
      </c>
      <c r="E591" s="213" t="s">
        <v>1478</v>
      </c>
      <c r="F591" s="221">
        <f>IFERROR(VLOOKUP(D591,'Vta RdV'!$A$3:$B$2000,2,0),0)</f>
        <v>1653.7599999999998</v>
      </c>
      <c r="G591" s="221">
        <f>VLOOKUP(D591,Objetivos!$G$5:$H$3000,2,0)</f>
        <v>1659.3213389473688</v>
      </c>
      <c r="H591" s="224">
        <f t="shared" si="24"/>
        <v>0.99664842558410238</v>
      </c>
      <c r="I591" s="221">
        <f>IF(H591="",0,RANK($H591,H590:H591,0))</f>
        <v>1</v>
      </c>
      <c r="L591" s="100"/>
      <c r="M591" s="84" t="s">
        <v>2582</v>
      </c>
    </row>
    <row r="592" spans="1:13" ht="17.25" x14ac:dyDescent="0.3">
      <c r="A592" s="206">
        <v>56</v>
      </c>
      <c r="B592" s="206" t="s">
        <v>1472</v>
      </c>
      <c r="C592" s="207" t="s">
        <v>397</v>
      </c>
      <c r="D592" s="207">
        <v>53176</v>
      </c>
      <c r="E592" s="207" t="s">
        <v>1481</v>
      </c>
      <c r="F592" s="66">
        <f>IFERROR(VLOOKUP(D592,'Vta RdV'!$A$3:$B$2000,2,0),0)</f>
        <v>668.05000000000007</v>
      </c>
      <c r="G592" s="66">
        <f>VLOOKUP(D592,Objetivos!$G$5:$H$3000,2,0)</f>
        <v>1338.8898720000002</v>
      </c>
      <c r="H592" s="67">
        <f t="shared" ref="H592:H593" si="25">+F592/G592</f>
        <v>0.4989581398521476</v>
      </c>
      <c r="I592" s="66">
        <f>IF(H592="",0,RANK($H592,H592:H593,0))</f>
        <v>2</v>
      </c>
      <c r="L592" s="100"/>
      <c r="M592" s="84" t="s">
        <v>2582</v>
      </c>
    </row>
    <row r="593" spans="1:13" ht="18" thickBot="1" x14ac:dyDescent="0.35">
      <c r="A593" s="208">
        <v>56</v>
      </c>
      <c r="B593" s="208" t="s">
        <v>1472</v>
      </c>
      <c r="C593" s="209" t="s">
        <v>397</v>
      </c>
      <c r="D593" s="209">
        <v>53862</v>
      </c>
      <c r="E593" s="209" t="s">
        <v>1482</v>
      </c>
      <c r="F593" s="55">
        <f>IFERROR(VLOOKUP(D593,'Vta RdV'!$A$3:$B$2000,2,0),0)</f>
        <v>798.8</v>
      </c>
      <c r="G593" s="55">
        <f>VLOOKUP(D593,Objetivos!$G$5:$H$3000,2,0)</f>
        <v>1162.7785039999999</v>
      </c>
      <c r="H593" s="56">
        <f t="shared" si="25"/>
        <v>0.68697520400669532</v>
      </c>
      <c r="I593" s="55">
        <f>IF(H593="",0,RANK($H593,H592:H593,0))</f>
        <v>1</v>
      </c>
      <c r="L593" s="100"/>
      <c r="M593" s="84" t="s">
        <v>2582</v>
      </c>
    </row>
    <row r="594" spans="1:13" ht="17.25" x14ac:dyDescent="0.3">
      <c r="A594" s="210">
        <v>56</v>
      </c>
      <c r="B594" s="210" t="s">
        <v>1472</v>
      </c>
      <c r="C594" s="211" t="s">
        <v>397</v>
      </c>
      <c r="D594" s="211">
        <v>53990</v>
      </c>
      <c r="E594" s="211" t="s">
        <v>2583</v>
      </c>
      <c r="F594" s="220">
        <f>IFERROR(VLOOKUP(D594,'Vta RdV'!$A$3:$B$2000,2,0),0)</f>
        <v>251.8</v>
      </c>
      <c r="G594" s="220">
        <f>VLOOKUP(D594,Objetivos!$G$5:$H$3000,2,0)</f>
        <v>752.60930400000007</v>
      </c>
      <c r="H594" s="223">
        <f t="shared" ref="H594" si="26">+F594/G594</f>
        <v>0.334569342501777</v>
      </c>
      <c r="I594" s="220">
        <f>IF(H594="",0,RANK($H594,H594:H595,0))</f>
        <v>1</v>
      </c>
      <c r="L594" s="100"/>
    </row>
    <row r="595" spans="1:13" ht="18" thickBot="1" x14ac:dyDescent="0.35">
      <c r="A595" s="212">
        <v>56</v>
      </c>
      <c r="B595" s="212" t="s">
        <v>1472</v>
      </c>
      <c r="C595" s="213" t="s">
        <v>397</v>
      </c>
      <c r="D595" s="213">
        <v>52310</v>
      </c>
      <c r="E595" s="213" t="s">
        <v>1480</v>
      </c>
      <c r="F595" s="221">
        <f>IFERROR(VLOOKUP(D595,'Vta RdV'!$A$3:$B$2000,2,0),0)</f>
        <v>95.14</v>
      </c>
      <c r="G595" s="221">
        <f>VLOOKUP(D595,Objetivos!$G$5:$H$3000,2,0)</f>
        <v>1456.8663759999999</v>
      </c>
      <c r="H595" s="224">
        <f>+F595/G595</f>
        <v>6.5304547875707164E-2</v>
      </c>
      <c r="I595" s="221">
        <f>IF(H595="",0,RANK($H595,H594:H595,0))</f>
        <v>2</v>
      </c>
      <c r="L595" s="100"/>
      <c r="M595" s="84" t="s">
        <v>2582</v>
      </c>
    </row>
    <row r="596" spans="1:13" ht="17.25" x14ac:dyDescent="0.3">
      <c r="A596" s="206">
        <v>56</v>
      </c>
      <c r="B596" s="206" t="s">
        <v>1472</v>
      </c>
      <c r="C596" s="207" t="s">
        <v>397</v>
      </c>
      <c r="D596" s="207">
        <v>53431</v>
      </c>
      <c r="E596" s="207" t="s">
        <v>1483</v>
      </c>
      <c r="F596" s="66">
        <f>IFERROR(VLOOKUP(D596,'Vta RdV'!$A$3:$B$2000,2,0),0)</f>
        <v>398.46000000000004</v>
      </c>
      <c r="G596" s="66">
        <f>VLOOKUP(D596,Objetivos!$G$5:$H$3000,2,0)</f>
        <v>1192.0443760000001</v>
      </c>
      <c r="H596" s="67">
        <f t="shared" si="24"/>
        <v>0.33426607936951502</v>
      </c>
      <c r="I596" s="66">
        <f>IF(H596="",0,RANK($H596,H596:H597,0))</f>
        <v>2</v>
      </c>
      <c r="L596" s="100"/>
      <c r="M596" s="84" t="s">
        <v>2582</v>
      </c>
    </row>
    <row r="597" spans="1:13" ht="18" thickBot="1" x14ac:dyDescent="0.35">
      <c r="A597" s="208">
        <v>56</v>
      </c>
      <c r="B597" s="208" t="s">
        <v>1472</v>
      </c>
      <c r="C597" s="209" t="s">
        <v>397</v>
      </c>
      <c r="D597" s="209">
        <v>53593</v>
      </c>
      <c r="E597" s="209" t="s">
        <v>1484</v>
      </c>
      <c r="F597" s="55">
        <f>IFERROR(VLOOKUP(D597,'Vta RdV'!$A$3:$B$2000,2,0),0)</f>
        <v>610.68999999999994</v>
      </c>
      <c r="G597" s="55">
        <f>VLOOKUP(D597,Objetivos!$G$5:$H$3000,2,0)</f>
        <v>1257.0169094736843</v>
      </c>
      <c r="H597" s="56">
        <f t="shared" si="24"/>
        <v>0.48582480903593983</v>
      </c>
      <c r="I597" s="55">
        <f>IF(H597="",0,RANK($H597,H596:H597,0))</f>
        <v>1</v>
      </c>
      <c r="L597" s="100"/>
      <c r="M597" s="84" t="s">
        <v>2582</v>
      </c>
    </row>
    <row r="598" spans="1:13" ht="17.25" x14ac:dyDescent="0.3">
      <c r="A598" s="210">
        <v>57</v>
      </c>
      <c r="B598" s="210" t="s">
        <v>1485</v>
      </c>
      <c r="C598" s="211" t="s">
        <v>402</v>
      </c>
      <c r="D598" s="211">
        <v>1213</v>
      </c>
      <c r="E598" s="211" t="s">
        <v>1486</v>
      </c>
      <c r="F598" s="220">
        <f>IFERROR(VLOOKUP(D598,'Vta RdV'!$A$3:$B$2000,2,0),0)</f>
        <v>4438.3600000000006</v>
      </c>
      <c r="G598" s="220">
        <f>VLOOKUP(D598,Objetivos!$G$5:$H$3000,2,0)</f>
        <v>3448.4687680000006</v>
      </c>
      <c r="H598" s="223">
        <f t="shared" si="24"/>
        <v>1.2870523987880291</v>
      </c>
      <c r="I598" s="220">
        <f>IF(H598="",0,RANK($H598,H598:H599,0))</f>
        <v>1</v>
      </c>
      <c r="L598" s="100"/>
      <c r="M598" s="84" t="s">
        <v>2582</v>
      </c>
    </row>
    <row r="599" spans="1:13" ht="18" thickBot="1" x14ac:dyDescent="0.35">
      <c r="A599" s="212">
        <v>57</v>
      </c>
      <c r="B599" s="212" t="s">
        <v>1485</v>
      </c>
      <c r="C599" s="213" t="s">
        <v>402</v>
      </c>
      <c r="D599" s="213">
        <v>296</v>
      </c>
      <c r="E599" s="213" t="s">
        <v>1487</v>
      </c>
      <c r="F599" s="221">
        <f>IFERROR(VLOOKUP(D599,'Vta RdV'!$A$3:$B$2000,2,0),0)</f>
        <v>1104.06</v>
      </c>
      <c r="G599" s="221">
        <f>VLOOKUP(D599,Objetivos!$G$5:$H$3000,2,0)</f>
        <v>3087.6298778947371</v>
      </c>
      <c r="H599" s="224">
        <f t="shared" si="24"/>
        <v>0.35757524174263716</v>
      </c>
      <c r="I599" s="221">
        <f>IF(H599="",0,RANK($H599,H598:H599,0))</f>
        <v>2</v>
      </c>
      <c r="L599" s="100"/>
      <c r="M599" s="84" t="s">
        <v>2582</v>
      </c>
    </row>
    <row r="600" spans="1:13" ht="17.25" x14ac:dyDescent="0.3">
      <c r="A600" s="206">
        <v>57</v>
      </c>
      <c r="B600" s="206" t="s">
        <v>1485</v>
      </c>
      <c r="C600" s="207" t="s">
        <v>402</v>
      </c>
      <c r="D600" s="207">
        <v>438</v>
      </c>
      <c r="E600" s="207" t="s">
        <v>1488</v>
      </c>
      <c r="F600" s="66">
        <f>IFERROR(VLOOKUP(D600,'Vta RdV'!$A$3:$B$2000,2,0),0)</f>
        <v>2312.8100000000004</v>
      </c>
      <c r="G600" s="66">
        <f>VLOOKUP(D600,Objetivos!$G$5:$H$3000,2,0)</f>
        <v>2966.9470736842109</v>
      </c>
      <c r="H600" s="67">
        <f t="shared" si="24"/>
        <v>0.77952519629144079</v>
      </c>
      <c r="I600" s="66">
        <f>IF(H600="",0,RANK($H600,H600:H601,0))</f>
        <v>2</v>
      </c>
      <c r="L600" s="100"/>
      <c r="M600" s="84" t="s">
        <v>2582</v>
      </c>
    </row>
    <row r="601" spans="1:13" ht="18" thickBot="1" x14ac:dyDescent="0.35">
      <c r="A601" s="208">
        <v>57</v>
      </c>
      <c r="B601" s="208" t="s">
        <v>1485</v>
      </c>
      <c r="C601" s="209" t="s">
        <v>402</v>
      </c>
      <c r="D601" s="209">
        <v>1143</v>
      </c>
      <c r="E601" s="209" t="s">
        <v>1489</v>
      </c>
      <c r="F601" s="55">
        <f>IFERROR(VLOOKUP(D601,'Vta RdV'!$A$3:$B$2000,2,0),0)</f>
        <v>2856.8</v>
      </c>
      <c r="G601" s="55">
        <f>VLOOKUP(D601,Objetivos!$G$5:$H$3000,2,0)</f>
        <v>2997.8709473684212</v>
      </c>
      <c r="H601" s="56">
        <f t="shared" si="24"/>
        <v>0.95294295523552963</v>
      </c>
      <c r="I601" s="55">
        <f>IF(H601="",0,RANK($H601,H600:H601,0))</f>
        <v>1</v>
      </c>
      <c r="L601" s="100"/>
      <c r="M601" s="84" t="s">
        <v>2582</v>
      </c>
    </row>
    <row r="602" spans="1:13" ht="17.25" x14ac:dyDescent="0.3">
      <c r="A602" s="210">
        <v>57</v>
      </c>
      <c r="B602" s="210" t="s">
        <v>1485</v>
      </c>
      <c r="C602" s="211" t="s">
        <v>402</v>
      </c>
      <c r="D602" s="211">
        <v>6094</v>
      </c>
      <c r="E602" s="211" t="s">
        <v>1490</v>
      </c>
      <c r="F602" s="220">
        <f>IFERROR(VLOOKUP(D602,'Vta RdV'!$A$3:$B$2000,2,0),0)</f>
        <v>691.62</v>
      </c>
      <c r="G602" s="220">
        <f>VLOOKUP(D602,Objetivos!$G$5:$H$3000,2,0)</f>
        <v>2291.3794000000003</v>
      </c>
      <c r="H602" s="223">
        <f t="shared" si="24"/>
        <v>0.30183565410424829</v>
      </c>
      <c r="I602" s="220">
        <f>IF(H602="",0,RANK($H602,H602:H603,0))</f>
        <v>2</v>
      </c>
      <c r="L602" s="100"/>
      <c r="M602" s="84" t="s">
        <v>2582</v>
      </c>
    </row>
    <row r="603" spans="1:13" ht="18" thickBot="1" x14ac:dyDescent="0.35">
      <c r="A603" s="212">
        <v>57</v>
      </c>
      <c r="B603" s="212" t="s">
        <v>1485</v>
      </c>
      <c r="C603" s="213" t="s">
        <v>402</v>
      </c>
      <c r="D603" s="213">
        <v>487</v>
      </c>
      <c r="E603" s="213" t="s">
        <v>1491</v>
      </c>
      <c r="F603" s="221">
        <f>IFERROR(VLOOKUP(D603,'Vta RdV'!$A$3:$B$2000,2,0),0)</f>
        <v>1205.07</v>
      </c>
      <c r="G603" s="221">
        <f>VLOOKUP(D603,Objetivos!$G$5:$H$3000,2,0)</f>
        <v>2164.5644884210528</v>
      </c>
      <c r="H603" s="224">
        <f t="shared" si="24"/>
        <v>0.55672630981719629</v>
      </c>
      <c r="I603" s="221">
        <f>IF(H603="",0,RANK($H603,H602:H603,0))</f>
        <v>1</v>
      </c>
      <c r="L603" s="100"/>
      <c r="M603" s="84" t="s">
        <v>2582</v>
      </c>
    </row>
    <row r="604" spans="1:13" ht="17.25" x14ac:dyDescent="0.3">
      <c r="A604" s="214">
        <v>57</v>
      </c>
      <c r="B604" s="214" t="s">
        <v>1485</v>
      </c>
      <c r="C604" s="215" t="s">
        <v>402</v>
      </c>
      <c r="D604" s="215">
        <v>5987</v>
      </c>
      <c r="E604" s="215" t="s">
        <v>1492</v>
      </c>
      <c r="F604" s="53">
        <f>IFERROR(VLOOKUP(D604,'Vta RdV'!$A$3:$B$2000,2,0),0)</f>
        <v>1801.8600000000001</v>
      </c>
      <c r="G604" s="53">
        <f>VLOOKUP(D604,Objetivos!$G$5:$H$3000,2,0)</f>
        <v>1991.905616</v>
      </c>
      <c r="H604" s="61">
        <f t="shared" si="24"/>
        <v>0.90459105367570791</v>
      </c>
      <c r="I604" s="53">
        <f>IF(H604="",0,RANK($H604,H604:H606,0))</f>
        <v>2</v>
      </c>
      <c r="L604" s="100"/>
      <c r="M604" s="84" t="s">
        <v>2582</v>
      </c>
    </row>
    <row r="605" spans="1:13" ht="17.25" x14ac:dyDescent="0.3">
      <c r="A605" s="206">
        <v>57</v>
      </c>
      <c r="B605" s="206" t="s">
        <v>1485</v>
      </c>
      <c r="C605" s="207" t="s">
        <v>402</v>
      </c>
      <c r="D605" s="207">
        <v>6075</v>
      </c>
      <c r="E605" s="207" t="s">
        <v>1493</v>
      </c>
      <c r="F605" s="66">
        <f>IFERROR(VLOOKUP(D605,'Vta RdV'!$A$3:$B$2000,2,0),0)</f>
        <v>957.26</v>
      </c>
      <c r="G605" s="66">
        <f>VLOOKUP(D605,Objetivos!$G$5:$H$3000,2,0)</f>
        <v>1685.7743680000001</v>
      </c>
      <c r="H605" s="67">
        <f t="shared" si="24"/>
        <v>0.5678458625134345</v>
      </c>
      <c r="I605" s="66">
        <f>IF(H605="",0,RANK($H605,H604:H606,0))</f>
        <v>3</v>
      </c>
      <c r="L605" s="100"/>
      <c r="M605" s="84" t="s">
        <v>2582</v>
      </c>
    </row>
    <row r="606" spans="1:13" ht="18" thickBot="1" x14ac:dyDescent="0.35">
      <c r="A606" s="208">
        <v>57</v>
      </c>
      <c r="B606" s="208" t="s">
        <v>1485</v>
      </c>
      <c r="C606" s="209" t="s">
        <v>402</v>
      </c>
      <c r="D606" s="209">
        <v>10508</v>
      </c>
      <c r="E606" s="209" t="s">
        <v>1494</v>
      </c>
      <c r="F606" s="55">
        <f>IFERROR(VLOOKUP(D606,'Vta RdV'!$A$3:$B$2000,2,0),0)</f>
        <v>1606.8500000000001</v>
      </c>
      <c r="G606" s="55">
        <f>VLOOKUP(D606,Objetivos!$G$5:$H$3000,2,0)</f>
        <v>1490.4421221052633</v>
      </c>
      <c r="H606" s="56">
        <f t="shared" si="24"/>
        <v>1.0781029173613998</v>
      </c>
      <c r="I606" s="55">
        <f>IF(H606="",0,RANK($H606,H604:H606,0))</f>
        <v>1</v>
      </c>
      <c r="L606" s="100"/>
      <c r="M606" s="84" t="s">
        <v>2582</v>
      </c>
    </row>
    <row r="607" spans="1:13" ht="17.25" x14ac:dyDescent="0.3">
      <c r="A607" s="210">
        <v>56</v>
      </c>
      <c r="B607" s="210" t="s">
        <v>1496</v>
      </c>
      <c r="C607" s="211" t="s">
        <v>404</v>
      </c>
      <c r="D607" s="211">
        <v>40500</v>
      </c>
      <c r="E607" s="211" t="s">
        <v>1495</v>
      </c>
      <c r="F607" s="220">
        <f>IFERROR(VLOOKUP(D607,'Vta RdV'!$A$3:$B$2000,2,0),0)</f>
        <v>1474.08</v>
      </c>
      <c r="G607" s="220">
        <f>VLOOKUP(D607,Objetivos!$G$5:$H$3000,2,0)</f>
        <v>3454.1147039999996</v>
      </c>
      <c r="H607" s="223">
        <f t="shared" si="24"/>
        <v>0.42676058160227215</v>
      </c>
      <c r="I607" s="220">
        <f>IF(H607="",0,RANK($H607,H607:H608,0))</f>
        <v>2</v>
      </c>
      <c r="L607" s="100"/>
      <c r="M607" s="84" t="s">
        <v>2582</v>
      </c>
    </row>
    <row r="608" spans="1:13" ht="18" thickBot="1" x14ac:dyDescent="0.35">
      <c r="A608" s="212">
        <v>56</v>
      </c>
      <c r="B608" s="212" t="s">
        <v>1496</v>
      </c>
      <c r="C608" s="213" t="s">
        <v>404</v>
      </c>
      <c r="D608" s="213">
        <v>52422</v>
      </c>
      <c r="E608" s="213" t="s">
        <v>1497</v>
      </c>
      <c r="F608" s="221">
        <f>IFERROR(VLOOKUP(D608,'Vta RdV'!$A$3:$B$2000,2,0),0)</f>
        <v>1853.1399999999999</v>
      </c>
      <c r="G608" s="221">
        <f>VLOOKUP(D608,Objetivos!$G$5:$H$3000,2,0)</f>
        <v>1509.168657777778</v>
      </c>
      <c r="H608" s="224">
        <f t="shared" si="24"/>
        <v>1.2279210745926259</v>
      </c>
      <c r="I608" s="221">
        <f>IF(H608="",0,RANK($H608,H607:H608,0))</f>
        <v>1</v>
      </c>
      <c r="L608" s="100"/>
      <c r="M608" s="84" t="s">
        <v>2582</v>
      </c>
    </row>
    <row r="609" spans="1:13" ht="17.25" x14ac:dyDescent="0.3">
      <c r="A609" s="206">
        <v>57</v>
      </c>
      <c r="B609" s="206" t="s">
        <v>1496</v>
      </c>
      <c r="C609" s="207" t="s">
        <v>404</v>
      </c>
      <c r="D609" s="207">
        <v>1508</v>
      </c>
      <c r="E609" s="207" t="s">
        <v>1498</v>
      </c>
      <c r="F609" s="66">
        <f>IFERROR(VLOOKUP(D609,'Vta RdV'!$A$3:$B$2000,2,0),0)</f>
        <v>2150.54</v>
      </c>
      <c r="G609" s="66">
        <f>VLOOKUP(D609,Objetivos!$G$5:$H$3000,2,0)</f>
        <v>5263.6454231578955</v>
      </c>
      <c r="H609" s="67">
        <f t="shared" si="24"/>
        <v>0.40856475448336627</v>
      </c>
      <c r="I609" s="66">
        <f>IF(H609="",0,RANK($H609,H609:H610,0))</f>
        <v>2</v>
      </c>
      <c r="L609" s="100"/>
      <c r="M609" s="84" t="s">
        <v>2582</v>
      </c>
    </row>
    <row r="610" spans="1:13" ht="18" thickBot="1" x14ac:dyDescent="0.35">
      <c r="A610" s="208">
        <v>57</v>
      </c>
      <c r="B610" s="208" t="s">
        <v>1496</v>
      </c>
      <c r="C610" s="209" t="s">
        <v>404</v>
      </c>
      <c r="D610" s="209">
        <v>52145</v>
      </c>
      <c r="E610" s="209" t="s">
        <v>1499</v>
      </c>
      <c r="F610" s="55">
        <f>IFERROR(VLOOKUP(D610,'Vta RdV'!$A$3:$B$2000,2,0),0)</f>
        <v>4651.24</v>
      </c>
      <c r="G610" s="55">
        <f>VLOOKUP(D610,Objetivos!$G$5:$H$3000,2,0)</f>
        <v>2882.8968589473679</v>
      </c>
      <c r="H610" s="56">
        <f t="shared" si="24"/>
        <v>1.6133910533650888</v>
      </c>
      <c r="I610" s="55">
        <f>IF(H610="",0,RANK($H610,H609:H610,0))</f>
        <v>1</v>
      </c>
      <c r="L610" s="100"/>
      <c r="M610" s="84" t="s">
        <v>2582</v>
      </c>
    </row>
    <row r="611" spans="1:13" ht="17.25" x14ac:dyDescent="0.3">
      <c r="A611" s="216">
        <v>57</v>
      </c>
      <c r="B611" s="216" t="s">
        <v>1496</v>
      </c>
      <c r="C611" s="217" t="s">
        <v>404</v>
      </c>
      <c r="D611" s="217">
        <v>53855</v>
      </c>
      <c r="E611" s="217" t="s">
        <v>1500</v>
      </c>
      <c r="F611" s="222">
        <f>IFERROR(VLOOKUP(D611,'Vta RdV'!$A$3:$B$2000,2,0),0)</f>
        <v>469.28999999999996</v>
      </c>
      <c r="G611" s="222">
        <f>VLOOKUP(D611,Objetivos!$G$5:$H$3000,2,0)</f>
        <v>1167.5265178947368</v>
      </c>
      <c r="H611" s="225">
        <f t="shared" si="24"/>
        <v>0.40195232639873174</v>
      </c>
      <c r="I611" s="220">
        <f>IF(H611="",0,RANK($H611,H611:H613,0))</f>
        <v>3</v>
      </c>
      <c r="L611" s="100"/>
      <c r="M611" s="84" t="s">
        <v>2582</v>
      </c>
    </row>
    <row r="612" spans="1:13" ht="17.25" x14ac:dyDescent="0.3">
      <c r="A612" s="210">
        <v>57</v>
      </c>
      <c r="B612" s="210" t="s">
        <v>1496</v>
      </c>
      <c r="C612" s="211" t="s">
        <v>404</v>
      </c>
      <c r="D612" s="211">
        <v>53294</v>
      </c>
      <c r="E612" s="211" t="s">
        <v>1501</v>
      </c>
      <c r="F612" s="220">
        <f>IFERROR(VLOOKUP(D612,'Vta RdV'!$A$3:$B$2000,2,0),0)</f>
        <v>1805.06</v>
      </c>
      <c r="G612" s="220">
        <f>VLOOKUP(D612,Objetivos!$G$5:$H$3000,2,0)</f>
        <v>1013.327984</v>
      </c>
      <c r="H612" s="223">
        <f t="shared" si="24"/>
        <v>1.7813186140135255</v>
      </c>
      <c r="I612" s="222">
        <f>IF(H612="",0,RANK($H612,H611:H613,0))</f>
        <v>1</v>
      </c>
      <c r="L612" s="100"/>
      <c r="M612" s="84" t="s">
        <v>2582</v>
      </c>
    </row>
    <row r="613" spans="1:13" ht="18" thickBot="1" x14ac:dyDescent="0.35">
      <c r="A613" s="212">
        <v>57</v>
      </c>
      <c r="B613" s="212" t="s">
        <v>1496</v>
      </c>
      <c r="C613" s="213" t="s">
        <v>404</v>
      </c>
      <c r="D613" s="213">
        <v>53856</v>
      </c>
      <c r="E613" s="213" t="s">
        <v>1502</v>
      </c>
      <c r="F613" s="221">
        <f>IFERROR(VLOOKUP(D613,'Vta RdV'!$A$3:$B$2000,2,0),0)</f>
        <v>816.16</v>
      </c>
      <c r="G613" s="221">
        <f>VLOOKUP(D613,Objetivos!$G$5:$H$3000,2,0)</f>
        <v>960.86801684210513</v>
      </c>
      <c r="H613" s="224">
        <f t="shared" si="24"/>
        <v>0.84939865381544455</v>
      </c>
      <c r="I613" s="245">
        <f>IF(H613="",0,RANK($H613,H611:H613,0))</f>
        <v>2</v>
      </c>
      <c r="L613" s="100"/>
      <c r="M613" s="84" t="s">
        <v>2582</v>
      </c>
    </row>
    <row r="614" spans="1:13" ht="17.25" x14ac:dyDescent="0.3">
      <c r="A614" s="206">
        <v>57</v>
      </c>
      <c r="B614" s="206" t="s">
        <v>1496</v>
      </c>
      <c r="C614" s="207" t="s">
        <v>404</v>
      </c>
      <c r="D614" s="207">
        <v>4496</v>
      </c>
      <c r="E614" s="207" t="s">
        <v>2553</v>
      </c>
      <c r="F614" s="66">
        <f>IFERROR(VLOOKUP(D614,'Vta RdV'!$A$3:$B$2000,2,0),0)</f>
        <v>771.2</v>
      </c>
      <c r="G614" s="66">
        <f>VLOOKUP(D614,Objetivos!$G$5:$H$3000,2,0)</f>
        <v>2407.5773136842104</v>
      </c>
      <c r="H614" s="67">
        <f t="shared" ref="H614" si="27">+F614/G614</f>
        <v>0.32032200819331796</v>
      </c>
      <c r="I614" s="66">
        <f>IF(H614="",0,RANK($H614,H614:H615,0))</f>
        <v>2</v>
      </c>
      <c r="L614" s="100"/>
      <c r="M614" s="84" t="s">
        <v>2582</v>
      </c>
    </row>
    <row r="615" spans="1:13" ht="18" thickBot="1" x14ac:dyDescent="0.35">
      <c r="A615" s="208">
        <v>57</v>
      </c>
      <c r="B615" s="208" t="s">
        <v>1496</v>
      </c>
      <c r="C615" s="209" t="s">
        <v>404</v>
      </c>
      <c r="D615" s="209">
        <v>53885</v>
      </c>
      <c r="E615" s="209" t="s">
        <v>1503</v>
      </c>
      <c r="F615" s="55">
        <f>IFERROR(VLOOKUP(D615,'Vta RdV'!$A$3:$B$2000,2,0),0)</f>
        <v>756.96</v>
      </c>
      <c r="G615" s="55">
        <f>VLOOKUP(D615,Objetivos!$G$5:$H$3000,2,0)</f>
        <v>903.36705684210528</v>
      </c>
      <c r="H615" s="56">
        <f t="shared" si="24"/>
        <v>0.83793181771106473</v>
      </c>
      <c r="I615" s="55">
        <f>IF(H615="",0,RANK($H615,H614:H615,0))</f>
        <v>1</v>
      </c>
      <c r="L615" s="100"/>
      <c r="M615" s="84" t="s">
        <v>2582</v>
      </c>
    </row>
    <row r="616" spans="1:13" ht="17.25" x14ac:dyDescent="0.3">
      <c r="A616" s="210">
        <v>57</v>
      </c>
      <c r="B616" s="210" t="s">
        <v>1504</v>
      </c>
      <c r="C616" s="211" t="s">
        <v>406</v>
      </c>
      <c r="D616" s="211">
        <v>556</v>
      </c>
      <c r="E616" s="211" t="s">
        <v>1505</v>
      </c>
      <c r="F616" s="220">
        <f>IFERROR(VLOOKUP(D616,'Vta RdV'!$A$3:$B$2000,2,0),0)</f>
        <v>7230.06</v>
      </c>
      <c r="G616" s="220">
        <f>VLOOKUP(D616,Objetivos!$G$5:$H$3000,2,0)</f>
        <v>10940.625235555555</v>
      </c>
      <c r="H616" s="223">
        <f t="shared" si="24"/>
        <v>0.66084522998770501</v>
      </c>
      <c r="I616" s="220">
        <f>IF(H616="",0,RANK($H616,H616:H617,0))</f>
        <v>1</v>
      </c>
      <c r="L616" s="100"/>
      <c r="M616" s="84" t="s">
        <v>2582</v>
      </c>
    </row>
    <row r="617" spans="1:13" ht="18" thickBot="1" x14ac:dyDescent="0.35">
      <c r="A617" s="212">
        <v>57</v>
      </c>
      <c r="B617" s="212" t="s">
        <v>1504</v>
      </c>
      <c r="C617" s="213" t="s">
        <v>406</v>
      </c>
      <c r="D617" s="213">
        <v>7527</v>
      </c>
      <c r="E617" s="213" t="s">
        <v>1506</v>
      </c>
      <c r="F617" s="221">
        <f>IFERROR(VLOOKUP(D617,'Vta RdV'!$A$3:$B$2000,2,0),0)</f>
        <v>6659.8000000000011</v>
      </c>
      <c r="G617" s="221">
        <f>VLOOKUP(D617,Objetivos!$G$5:$H$3000,2,0)</f>
        <v>10897.294328000002</v>
      </c>
      <c r="H617" s="224">
        <f t="shared" si="24"/>
        <v>0.61114252763532406</v>
      </c>
      <c r="I617" s="221">
        <f>IF(H617="",0,RANK($H617,H616:H617,0))</f>
        <v>2</v>
      </c>
      <c r="L617" s="100"/>
      <c r="M617" s="84" t="s">
        <v>2582</v>
      </c>
    </row>
    <row r="618" spans="1:13" ht="17.25" x14ac:dyDescent="0.3">
      <c r="A618" s="206">
        <v>57</v>
      </c>
      <c r="B618" s="206" t="s">
        <v>1504</v>
      </c>
      <c r="C618" s="207" t="s">
        <v>406</v>
      </c>
      <c r="D618" s="207">
        <v>4709</v>
      </c>
      <c r="E618" s="207" t="s">
        <v>1507</v>
      </c>
      <c r="F618" s="66">
        <f>IFERROR(VLOOKUP(D618,'Vta RdV'!$A$3:$B$2000,2,0),0)</f>
        <v>3094.04</v>
      </c>
      <c r="G618" s="66">
        <f>VLOOKUP(D618,Objetivos!$G$5:$H$3000,2,0)</f>
        <v>6303.1630577777787</v>
      </c>
      <c r="H618" s="67">
        <f t="shared" si="24"/>
        <v>0.49087100740351525</v>
      </c>
      <c r="I618" s="66">
        <f>IF(H618="",0,RANK($H618,H618:H619,0))</f>
        <v>1</v>
      </c>
      <c r="L618" s="100"/>
      <c r="M618" s="84" t="s">
        <v>2582</v>
      </c>
    </row>
    <row r="619" spans="1:13" ht="18" thickBot="1" x14ac:dyDescent="0.35">
      <c r="A619" s="208">
        <v>57</v>
      </c>
      <c r="B619" s="208" t="s">
        <v>1504</v>
      </c>
      <c r="C619" s="209" t="s">
        <v>406</v>
      </c>
      <c r="D619" s="209">
        <v>19348</v>
      </c>
      <c r="E619" s="209" t="s">
        <v>1508</v>
      </c>
      <c r="F619" s="55">
        <f>IFERROR(VLOOKUP(D619,'Vta RdV'!$A$3:$B$2000,2,0),0)</f>
        <v>797.21999999999991</v>
      </c>
      <c r="G619" s="55">
        <f>VLOOKUP(D619,Objetivos!$G$5:$H$3000,2,0)</f>
        <v>4369.9313155555556</v>
      </c>
      <c r="H619" s="56">
        <f t="shared" si="24"/>
        <v>0.182433073298464</v>
      </c>
      <c r="I619" s="55">
        <f>IF(H619="",0,RANK($H619,H618:H619,0))</f>
        <v>2</v>
      </c>
      <c r="L619" s="100"/>
      <c r="M619" s="84" t="s">
        <v>2582</v>
      </c>
    </row>
    <row r="620" spans="1:13" ht="17.25" x14ac:dyDescent="0.3">
      <c r="A620" s="210">
        <v>57</v>
      </c>
      <c r="B620" s="210" t="s">
        <v>1504</v>
      </c>
      <c r="C620" s="211" t="s">
        <v>406</v>
      </c>
      <c r="D620" s="211">
        <v>9420</v>
      </c>
      <c r="E620" s="211" t="s">
        <v>1509</v>
      </c>
      <c r="F620" s="220">
        <f>IFERROR(VLOOKUP(D620,'Vta RdV'!$A$3:$B$2000,2,0),0)</f>
        <v>857.48</v>
      </c>
      <c r="G620" s="220">
        <f>VLOOKUP(D620,Objetivos!$G$5:$H$3000,2,0)</f>
        <v>4193.3564884210527</v>
      </c>
      <c r="H620" s="223">
        <f t="shared" si="24"/>
        <v>0.20448535734267412</v>
      </c>
      <c r="I620" s="220">
        <f>IF(H620="",0,RANK($H620,H620:H621,0))</f>
        <v>1</v>
      </c>
      <c r="L620" s="100"/>
      <c r="M620" s="84" t="s">
        <v>2582</v>
      </c>
    </row>
    <row r="621" spans="1:13" ht="18" thickBot="1" x14ac:dyDescent="0.35">
      <c r="A621" s="212">
        <v>57</v>
      </c>
      <c r="B621" s="212" t="s">
        <v>1504</v>
      </c>
      <c r="C621" s="213" t="s">
        <v>406</v>
      </c>
      <c r="D621" s="213">
        <v>7117</v>
      </c>
      <c r="E621" s="213" t="s">
        <v>1510</v>
      </c>
      <c r="F621" s="221">
        <f>IFERROR(VLOOKUP(D621,'Vta RdV'!$A$3:$B$2000,2,0),0)</f>
        <v>640.22</v>
      </c>
      <c r="G621" s="221">
        <f>VLOOKUP(D621,Objetivos!$G$5:$H$3000,2,0)</f>
        <v>3158.7736177777783</v>
      </c>
      <c r="H621" s="224">
        <f t="shared" si="24"/>
        <v>0.2026799250179884</v>
      </c>
      <c r="I621" s="221">
        <f>IF(H621="",0,RANK($H621,H620:H621,0))</f>
        <v>2</v>
      </c>
      <c r="L621" s="100"/>
      <c r="M621" s="84" t="s">
        <v>2582</v>
      </c>
    </row>
    <row r="622" spans="1:13" ht="17.25" x14ac:dyDescent="0.3">
      <c r="A622" s="206">
        <v>57</v>
      </c>
      <c r="B622" s="206" t="s">
        <v>1504</v>
      </c>
      <c r="C622" s="207" t="s">
        <v>406</v>
      </c>
      <c r="D622" s="207">
        <v>53506</v>
      </c>
      <c r="E622" s="207" t="s">
        <v>1511</v>
      </c>
      <c r="F622" s="66">
        <f>IFERROR(VLOOKUP(D622,'Vta RdV'!$A$3:$B$2000,2,0),0)</f>
        <v>3275.57</v>
      </c>
      <c r="G622" s="66">
        <f>VLOOKUP(D622,Objetivos!$G$5:$H$3000,2,0)</f>
        <v>3062.0086800000004</v>
      </c>
      <c r="H622" s="67">
        <f t="shared" si="24"/>
        <v>1.0697454979128276</v>
      </c>
      <c r="I622" s="66" t="e">
        <f>IF(H622="",0,RANK($H622,H622:H623,0))</f>
        <v>#DIV/0!</v>
      </c>
      <c r="L622" s="100"/>
      <c r="M622" s="84" t="s">
        <v>2582</v>
      </c>
    </row>
    <row r="623" spans="1:13" ht="18" thickBot="1" x14ac:dyDescent="0.35">
      <c r="A623" s="208">
        <v>57</v>
      </c>
      <c r="B623" s="208" t="s">
        <v>1504</v>
      </c>
      <c r="C623" s="209" t="s">
        <v>406</v>
      </c>
      <c r="D623" s="209">
        <v>27039</v>
      </c>
      <c r="E623" s="209" t="s">
        <v>1512</v>
      </c>
      <c r="F623" s="55">
        <f>IFERROR(VLOOKUP(D623,'Vta RdV'!$A$3:$B$2000,2,0),0)</f>
        <v>0</v>
      </c>
      <c r="G623" s="55">
        <f>VLOOKUP(D623,Objetivos!$G$5:$H$3000,2,0)</f>
        <v>0</v>
      </c>
      <c r="H623" s="56" t="e">
        <f t="shared" si="24"/>
        <v>#DIV/0!</v>
      </c>
      <c r="I623" s="55" t="e">
        <f>IF(H623="",0,RANK($H623,H622:H623,0))</f>
        <v>#DIV/0!</v>
      </c>
      <c r="L623" s="100"/>
      <c r="M623" s="84" t="s">
        <v>2582</v>
      </c>
    </row>
    <row r="624" spans="1:13" ht="17.25" x14ac:dyDescent="0.3">
      <c r="A624" s="210">
        <v>57</v>
      </c>
      <c r="B624" s="210" t="s">
        <v>1504</v>
      </c>
      <c r="C624" s="211" t="s">
        <v>406</v>
      </c>
      <c r="D624" s="211">
        <v>43007</v>
      </c>
      <c r="E624" s="211" t="s">
        <v>1513</v>
      </c>
      <c r="F624" s="220">
        <f>IFERROR(VLOOKUP(D624,'Vta RdV'!$A$3:$B$2000,2,0),0)</f>
        <v>549.36999999999989</v>
      </c>
      <c r="G624" s="220">
        <f>VLOOKUP(D624,Objetivos!$G$5:$H$3000,2,0)</f>
        <v>2462.7759111111113</v>
      </c>
      <c r="H624" s="223">
        <f t="shared" si="24"/>
        <v>0.22306942240317143</v>
      </c>
      <c r="I624" s="220">
        <f>IF(H624="",0,RANK($H624,H624:H625,0))</f>
        <v>2</v>
      </c>
      <c r="L624" s="100"/>
      <c r="M624" s="84" t="s">
        <v>2582</v>
      </c>
    </row>
    <row r="625" spans="1:13" ht="18" thickBot="1" x14ac:dyDescent="0.35">
      <c r="A625" s="212">
        <v>57</v>
      </c>
      <c r="B625" s="212" t="s">
        <v>1504</v>
      </c>
      <c r="C625" s="213" t="s">
        <v>406</v>
      </c>
      <c r="D625" s="213">
        <v>52656</v>
      </c>
      <c r="E625" s="213" t="s">
        <v>1514</v>
      </c>
      <c r="F625" s="221">
        <f>IFERROR(VLOOKUP(D625,'Vta RdV'!$A$3:$B$2000,2,0),0)</f>
        <v>3628.4599999999996</v>
      </c>
      <c r="G625" s="221">
        <f>VLOOKUP(D625,Objetivos!$G$5:$H$3000,2,0)</f>
        <v>2217.8642319999999</v>
      </c>
      <c r="H625" s="224">
        <f t="shared" si="24"/>
        <v>1.6360153825682868</v>
      </c>
      <c r="I625" s="221">
        <f>IF(H625="",0,RANK($H625,H624:H625,0))</f>
        <v>1</v>
      </c>
      <c r="L625" s="100"/>
      <c r="M625" s="84" t="s">
        <v>2582</v>
      </c>
    </row>
    <row r="626" spans="1:13" ht="17.25" x14ac:dyDescent="0.3">
      <c r="A626" s="206">
        <v>57</v>
      </c>
      <c r="B626" s="206" t="s">
        <v>1504</v>
      </c>
      <c r="C626" s="207" t="s">
        <v>406</v>
      </c>
      <c r="D626" s="207">
        <v>53430</v>
      </c>
      <c r="E626" s="207" t="s">
        <v>1515</v>
      </c>
      <c r="F626" s="66">
        <f>IFERROR(VLOOKUP(D626,'Vta RdV'!$A$3:$B$2000,2,0),0)</f>
        <v>236.67</v>
      </c>
      <c r="G626" s="66">
        <f>VLOOKUP(D626,Objetivos!$G$5:$H$3000,2,0)</f>
        <v>2224.2211440000001</v>
      </c>
      <c r="H626" s="67">
        <f t="shared" si="24"/>
        <v>0.10640578642030928</v>
      </c>
      <c r="I626" s="66">
        <f>IF(H626="",0,RANK($H626,H626:H627,0))</f>
        <v>2</v>
      </c>
      <c r="L626" s="100"/>
      <c r="M626" s="84" t="s">
        <v>2582</v>
      </c>
    </row>
    <row r="627" spans="1:13" ht="18" thickBot="1" x14ac:dyDescent="0.35">
      <c r="A627" s="208">
        <v>57</v>
      </c>
      <c r="B627" s="208" t="s">
        <v>1504</v>
      </c>
      <c r="C627" s="209" t="s">
        <v>406</v>
      </c>
      <c r="D627" s="209">
        <v>53956</v>
      </c>
      <c r="E627" s="209" t="s">
        <v>1516</v>
      </c>
      <c r="F627" s="55">
        <f>IFERROR(VLOOKUP(D627,'Vta RdV'!$A$3:$B$2000,2,0),0)</f>
        <v>1087.97</v>
      </c>
      <c r="G627" s="55">
        <f>VLOOKUP(D627,Objetivos!$G$5:$H$3000,2,0)</f>
        <v>2052.9316400000002</v>
      </c>
      <c r="H627" s="56">
        <f t="shared" si="24"/>
        <v>0.52995919532907576</v>
      </c>
      <c r="I627" s="55">
        <f>IF(H627="",0,RANK($H627,H626:H627,0))</f>
        <v>1</v>
      </c>
      <c r="L627" s="100"/>
      <c r="M627" s="84" t="s">
        <v>2582</v>
      </c>
    </row>
    <row r="628" spans="1:13" ht="17.25" x14ac:dyDescent="0.3">
      <c r="A628" s="210">
        <v>57</v>
      </c>
      <c r="B628" s="210" t="s">
        <v>1517</v>
      </c>
      <c r="C628" s="211" t="s">
        <v>1518</v>
      </c>
      <c r="D628" s="211">
        <v>6200</v>
      </c>
      <c r="E628" s="211" t="s">
        <v>1519</v>
      </c>
      <c r="F628" s="220">
        <f>IFERROR(VLOOKUP(D628,'Vta RdV'!$A$3:$B$2000,2,0),0)</f>
        <v>1633.14</v>
      </c>
      <c r="G628" s="220">
        <f>VLOOKUP(D628,Objetivos!$G$5:$H$3000,2,0)</f>
        <v>2679.093061052632</v>
      </c>
      <c r="H628" s="223">
        <f t="shared" si="24"/>
        <v>0.60958688734699251</v>
      </c>
      <c r="I628" s="220">
        <f>IF(H628="",0,RANK($H628,H628:H629,0))</f>
        <v>1</v>
      </c>
      <c r="L628" s="100"/>
      <c r="M628" s="84" t="s">
        <v>2582</v>
      </c>
    </row>
    <row r="629" spans="1:13" ht="18" thickBot="1" x14ac:dyDescent="0.35">
      <c r="A629" s="212">
        <v>57</v>
      </c>
      <c r="B629" s="212" t="s">
        <v>1517</v>
      </c>
      <c r="C629" s="213" t="s">
        <v>1518</v>
      </c>
      <c r="D629" s="213">
        <v>19024</v>
      </c>
      <c r="E629" s="213" t="s">
        <v>1520</v>
      </c>
      <c r="F629" s="221">
        <f>IFERROR(VLOOKUP(D629,'Vta RdV'!$A$3:$B$2000,2,0),0)</f>
        <v>1343.37</v>
      </c>
      <c r="G629" s="221">
        <f>VLOOKUP(D629,Objetivos!$G$5:$H$3000,2,0)</f>
        <v>2494.9050044444448</v>
      </c>
      <c r="H629" s="224">
        <f t="shared" si="24"/>
        <v>0.53844535066742394</v>
      </c>
      <c r="I629" s="221">
        <f>IF(H629="",0,RANK($H629,H628:H629,0))</f>
        <v>2</v>
      </c>
      <c r="L629" s="100"/>
      <c r="M629" s="84" t="s">
        <v>2582</v>
      </c>
    </row>
    <row r="630" spans="1:13" ht="17.25" x14ac:dyDescent="0.3">
      <c r="A630" s="206">
        <v>57</v>
      </c>
      <c r="B630" s="206" t="s">
        <v>1517</v>
      </c>
      <c r="C630" s="207" t="s">
        <v>1518</v>
      </c>
      <c r="D630" s="207">
        <v>704</v>
      </c>
      <c r="E630" s="207" t="s">
        <v>1521</v>
      </c>
      <c r="F630" s="66">
        <f>IFERROR(VLOOKUP(D630,'Vta RdV'!$A$3:$B$2000,2,0),0)</f>
        <v>0</v>
      </c>
      <c r="G630" s="66">
        <f>VLOOKUP(D630,Objetivos!$G$5:$H$3000,2,0)</f>
        <v>0</v>
      </c>
      <c r="H630" s="67" t="e">
        <f t="shared" si="24"/>
        <v>#DIV/0!</v>
      </c>
      <c r="I630" s="66" t="e">
        <f>IF(H630="",0,RANK($H630,H630:H631,0))</f>
        <v>#DIV/0!</v>
      </c>
      <c r="L630" s="100"/>
      <c r="M630" s="84" t="s">
        <v>2582</v>
      </c>
    </row>
    <row r="631" spans="1:13" ht="18" thickBot="1" x14ac:dyDescent="0.35">
      <c r="A631" s="208">
        <v>57</v>
      </c>
      <c r="B631" s="208" t="s">
        <v>1517</v>
      </c>
      <c r="C631" s="209" t="s">
        <v>1518</v>
      </c>
      <c r="D631" s="209">
        <v>19310</v>
      </c>
      <c r="E631" s="209" t="s">
        <v>1522</v>
      </c>
      <c r="F631" s="55">
        <f>IFERROR(VLOOKUP(D631,'Vta RdV'!$A$3:$B$2000,2,0),0)</f>
        <v>1913.9900000000002</v>
      </c>
      <c r="G631" s="55">
        <f>VLOOKUP(D631,Objetivos!$G$5:$H$3000,2,0)</f>
        <v>1615.2187200000001</v>
      </c>
      <c r="H631" s="56">
        <f t="shared" si="24"/>
        <v>1.1849726456860283</v>
      </c>
      <c r="I631" s="55" t="e">
        <f>IF(H631="",0,RANK($H631,H630:H631,0))</f>
        <v>#DIV/0!</v>
      </c>
      <c r="L631" s="100"/>
      <c r="M631" s="84" t="s">
        <v>2582</v>
      </c>
    </row>
    <row r="632" spans="1:13" ht="17.25" x14ac:dyDescent="0.3">
      <c r="A632" s="210">
        <v>57</v>
      </c>
      <c r="B632" s="210" t="s">
        <v>1517</v>
      </c>
      <c r="C632" s="211" t="s">
        <v>1518</v>
      </c>
      <c r="D632" s="211">
        <v>19235</v>
      </c>
      <c r="E632" s="211" t="s">
        <v>1523</v>
      </c>
      <c r="F632" s="220">
        <f>IFERROR(VLOOKUP(D632,'Vta RdV'!$A$3:$B$2000,2,0),0)</f>
        <v>69.900000000000006</v>
      </c>
      <c r="G632" s="220">
        <f>VLOOKUP(D632,Objetivos!$G$5:$H$3000,2,0)</f>
        <v>1584.0183578947372</v>
      </c>
      <c r="H632" s="223">
        <f t="shared" si="24"/>
        <v>4.412827645059722E-2</v>
      </c>
      <c r="I632" s="220">
        <f>IF(H632="",0,RANK($H632,H632:H633,0))</f>
        <v>2</v>
      </c>
      <c r="L632" s="100"/>
      <c r="M632" s="84" t="s">
        <v>2582</v>
      </c>
    </row>
    <row r="633" spans="1:13" ht="18" thickBot="1" x14ac:dyDescent="0.35">
      <c r="A633" s="212">
        <v>57</v>
      </c>
      <c r="B633" s="212" t="s">
        <v>1517</v>
      </c>
      <c r="C633" s="213" t="s">
        <v>1518</v>
      </c>
      <c r="D633" s="213">
        <v>52408</v>
      </c>
      <c r="E633" s="213" t="s">
        <v>1524</v>
      </c>
      <c r="F633" s="221">
        <f>IFERROR(VLOOKUP(D633,'Vta RdV'!$A$3:$B$2000,2,0),0)</f>
        <v>1064.8</v>
      </c>
      <c r="G633" s="221">
        <f>VLOOKUP(D633,Objetivos!$G$5:$H$3000,2,0)</f>
        <v>1398.2073520000001</v>
      </c>
      <c r="H633" s="224">
        <f t="shared" si="24"/>
        <v>0.76154656065633375</v>
      </c>
      <c r="I633" s="221">
        <f>IF(H633="",0,RANK($H633,H632:H633,0))</f>
        <v>1</v>
      </c>
      <c r="L633" s="100"/>
      <c r="M633" s="84" t="s">
        <v>2582</v>
      </c>
    </row>
    <row r="634" spans="1:13" ht="17.25" x14ac:dyDescent="0.3">
      <c r="A634" s="206">
        <v>57</v>
      </c>
      <c r="B634" s="206" t="s">
        <v>1517</v>
      </c>
      <c r="C634" s="207" t="s">
        <v>1518</v>
      </c>
      <c r="D634" s="207">
        <v>53655</v>
      </c>
      <c r="E634" s="207" t="s">
        <v>1525</v>
      </c>
      <c r="F634" s="66">
        <f>IFERROR(VLOOKUP(D634,'Vta RdV'!$A$3:$B$2000,2,0),0)</f>
        <v>1331.9299999999998</v>
      </c>
      <c r="G634" s="66">
        <f>VLOOKUP(D634,Objetivos!$G$5:$H$3000,2,0)</f>
        <v>1116.0215760000001</v>
      </c>
      <c r="H634" s="67">
        <f t="shared" si="24"/>
        <v>1.1934625894723738</v>
      </c>
      <c r="I634" s="66">
        <f>IF(H634="",0,RANK($H634,H634:H635,0))</f>
        <v>1</v>
      </c>
      <c r="L634" s="100"/>
      <c r="M634" s="84" t="s">
        <v>2582</v>
      </c>
    </row>
    <row r="635" spans="1:13" ht="18" thickBot="1" x14ac:dyDescent="0.35">
      <c r="A635" s="208">
        <v>57</v>
      </c>
      <c r="B635" s="208" t="s">
        <v>1517</v>
      </c>
      <c r="C635" s="209" t="s">
        <v>1518</v>
      </c>
      <c r="D635" s="209">
        <v>53964</v>
      </c>
      <c r="E635" s="209" t="s">
        <v>1526</v>
      </c>
      <c r="F635" s="55">
        <f>IFERROR(VLOOKUP(D635,'Vta RdV'!$A$3:$B$2000,2,0),0)</f>
        <v>370.1</v>
      </c>
      <c r="G635" s="55">
        <f>VLOOKUP(D635,Objetivos!$G$5:$H$3000,2,0)</f>
        <v>837.23228800000004</v>
      </c>
      <c r="H635" s="56">
        <f t="shared" si="24"/>
        <v>0.44205175230891242</v>
      </c>
      <c r="I635" s="55">
        <f>IF(H635="",0,RANK($H635,H634:H635,0))</f>
        <v>2</v>
      </c>
      <c r="L635" s="100"/>
      <c r="M635" s="84" t="s">
        <v>2582</v>
      </c>
    </row>
    <row r="636" spans="1:13" ht="17.25" x14ac:dyDescent="0.3">
      <c r="A636" s="210">
        <v>57</v>
      </c>
      <c r="B636" s="210" t="s">
        <v>1517</v>
      </c>
      <c r="C636" s="211" t="s">
        <v>1518</v>
      </c>
      <c r="D636" s="211">
        <v>53208</v>
      </c>
      <c r="E636" s="211" t="s">
        <v>2554</v>
      </c>
      <c r="F636" s="220">
        <f>IFERROR(VLOOKUP(D636,'Vta RdV'!$A$3:$B$2000,2,0),0)</f>
        <v>2832.81</v>
      </c>
      <c r="G636" s="220">
        <f>VLOOKUP(D636,Objetivos!$G$5:$H$3000,2,0)</f>
        <v>1258.6361244444445</v>
      </c>
      <c r="H636" s="223">
        <f t="shared" ref="H636:H637" si="28">+F636/G636</f>
        <v>2.2506981525342664</v>
      </c>
      <c r="I636" s="220">
        <f>IF(H636="",0,RANK($H636,H636:H637,0))</f>
        <v>1</v>
      </c>
      <c r="L636" s="100"/>
      <c r="M636" s="84" t="s">
        <v>2582</v>
      </c>
    </row>
    <row r="637" spans="1:13" ht="18" thickBot="1" x14ac:dyDescent="0.35">
      <c r="A637" s="212">
        <v>57</v>
      </c>
      <c r="B637" s="212" t="s">
        <v>1517</v>
      </c>
      <c r="C637" s="213" t="s">
        <v>1518</v>
      </c>
      <c r="D637" s="213">
        <v>54078</v>
      </c>
      <c r="E637" s="213" t="s">
        <v>2555</v>
      </c>
      <c r="F637" s="221">
        <f>IFERROR(VLOOKUP(D637,'Vta RdV'!$A$3:$B$2000,2,0),0)</f>
        <v>293.79000000000002</v>
      </c>
      <c r="G637" s="221">
        <f>VLOOKUP(D637,Objetivos!$G$5:$H$3000,2,0)</f>
        <v>838.51064000000008</v>
      </c>
      <c r="H637" s="224">
        <f t="shared" si="28"/>
        <v>0.35037122486603151</v>
      </c>
      <c r="I637" s="221">
        <f>IF(H637="",0,RANK($H637,H636:H637,0))</f>
        <v>2</v>
      </c>
      <c r="L637" s="100"/>
      <c r="M637" s="84" t="s">
        <v>2582</v>
      </c>
    </row>
    <row r="638" spans="1:13" ht="17.25" x14ac:dyDescent="0.3">
      <c r="A638" s="206">
        <v>57</v>
      </c>
      <c r="B638" s="206" t="s">
        <v>1527</v>
      </c>
      <c r="C638" s="207" t="s">
        <v>409</v>
      </c>
      <c r="D638" s="207">
        <v>2420</v>
      </c>
      <c r="E638" s="207" t="s">
        <v>1528</v>
      </c>
      <c r="F638" s="66">
        <f>IFERROR(VLOOKUP(D638,'Vta RdV'!$A$3:$B$2000,2,0),0)</f>
        <v>1949.1000000000001</v>
      </c>
      <c r="G638" s="66">
        <f>VLOOKUP(D638,Objetivos!$G$5:$H$3000,2,0)</f>
        <v>3746.5754357894739</v>
      </c>
      <c r="H638" s="67">
        <f t="shared" si="24"/>
        <v>0.52023508758987214</v>
      </c>
      <c r="I638" s="66">
        <f>IF(H638="",0,RANK($H638,H638:H639,0))</f>
        <v>1</v>
      </c>
      <c r="L638" s="100"/>
      <c r="M638" s="84" t="s">
        <v>2582</v>
      </c>
    </row>
    <row r="639" spans="1:13" ht="18" thickBot="1" x14ac:dyDescent="0.35">
      <c r="A639" s="208">
        <v>57</v>
      </c>
      <c r="B639" s="208" t="s">
        <v>1527</v>
      </c>
      <c r="C639" s="209" t="s">
        <v>409</v>
      </c>
      <c r="D639" s="209">
        <v>7372</v>
      </c>
      <c r="E639" s="209" t="s">
        <v>1529</v>
      </c>
      <c r="F639" s="55">
        <f>IFERROR(VLOOKUP(D639,'Vta RdV'!$A$3:$B$2000,2,0),0)</f>
        <v>993.59999999999991</v>
      </c>
      <c r="G639" s="55">
        <f>VLOOKUP(D639,Objetivos!$G$5:$H$3000,2,0)</f>
        <v>2650.1540463157899</v>
      </c>
      <c r="H639" s="56">
        <f t="shared" si="24"/>
        <v>0.37492160177680611</v>
      </c>
      <c r="I639" s="55">
        <f>IF(H639="",0,RANK($H639,H638:H639,0))</f>
        <v>2</v>
      </c>
      <c r="L639" s="100"/>
      <c r="M639" s="84" t="s">
        <v>2582</v>
      </c>
    </row>
    <row r="640" spans="1:13" ht="17.25" x14ac:dyDescent="0.3">
      <c r="A640" s="210">
        <v>57</v>
      </c>
      <c r="B640" s="210" t="s">
        <v>1527</v>
      </c>
      <c r="C640" s="211" t="s">
        <v>409</v>
      </c>
      <c r="D640" s="211">
        <v>293</v>
      </c>
      <c r="E640" s="211" t="s">
        <v>1530</v>
      </c>
      <c r="F640" s="220">
        <f>IFERROR(VLOOKUP(D640,'Vta RdV'!$A$3:$B$2000,2,0),0)</f>
        <v>181.11</v>
      </c>
      <c r="G640" s="220">
        <f>VLOOKUP(D640,Objetivos!$G$5:$H$3000,2,0)</f>
        <v>1590.109557894737</v>
      </c>
      <c r="H640" s="223">
        <f t="shared" si="24"/>
        <v>0.11389781232419284</v>
      </c>
      <c r="I640" s="220">
        <f>IF(H640="",0,RANK($H640,H640:H641,0))</f>
        <v>1</v>
      </c>
      <c r="L640" s="100"/>
      <c r="M640" s="84" t="s">
        <v>2582</v>
      </c>
    </row>
    <row r="641" spans="1:13" ht="18" thickBot="1" x14ac:dyDescent="0.35">
      <c r="A641" s="212">
        <v>57</v>
      </c>
      <c r="B641" s="212" t="s">
        <v>1527</v>
      </c>
      <c r="C641" s="213" t="s">
        <v>409</v>
      </c>
      <c r="D641" s="213">
        <v>53284</v>
      </c>
      <c r="E641" s="213" t="s">
        <v>1531</v>
      </c>
      <c r="F641" s="221">
        <f>IFERROR(VLOOKUP(D641,'Vta RdV'!$A$3:$B$2000,2,0),0)</f>
        <v>0</v>
      </c>
      <c r="G641" s="221">
        <f>VLOOKUP(D641,Objetivos!$G$5:$H$3000,2,0)</f>
        <v>1449.935872</v>
      </c>
      <c r="H641" s="224">
        <f t="shared" si="24"/>
        <v>0</v>
      </c>
      <c r="I641" s="221">
        <f>IF(H641="",0,RANK($H641,H640:H641,0))</f>
        <v>2</v>
      </c>
      <c r="L641" s="100"/>
      <c r="M641" s="84" t="s">
        <v>2582</v>
      </c>
    </row>
    <row r="642" spans="1:13" ht="17.25" x14ac:dyDescent="0.3">
      <c r="A642" s="206">
        <v>57</v>
      </c>
      <c r="B642" s="206" t="s">
        <v>1527</v>
      </c>
      <c r="C642" s="207" t="s">
        <v>409</v>
      </c>
      <c r="D642" s="207">
        <v>42253</v>
      </c>
      <c r="E642" s="207" t="s">
        <v>1532</v>
      </c>
      <c r="F642" s="66">
        <f>IFERROR(VLOOKUP(D642,'Vta RdV'!$A$3:$B$2000,2,0),0)</f>
        <v>63.2</v>
      </c>
      <c r="G642" s="66">
        <f>VLOOKUP(D642,Objetivos!$G$5:$H$3000,2,0)</f>
        <v>1383.9965978947366</v>
      </c>
      <c r="H642" s="67">
        <f t="shared" si="24"/>
        <v>4.5664852136296105E-2</v>
      </c>
      <c r="I642" s="66">
        <f>IF(H642="",0,RANK($H642,H642:H643,0))</f>
        <v>2</v>
      </c>
      <c r="L642" s="100"/>
      <c r="M642" s="84" t="s">
        <v>2582</v>
      </c>
    </row>
    <row r="643" spans="1:13" ht="18" thickBot="1" x14ac:dyDescent="0.35">
      <c r="A643" s="208">
        <v>57</v>
      </c>
      <c r="B643" s="208" t="s">
        <v>1527</v>
      </c>
      <c r="C643" s="209" t="s">
        <v>409</v>
      </c>
      <c r="D643" s="209">
        <v>52785</v>
      </c>
      <c r="E643" s="209" t="s">
        <v>1533</v>
      </c>
      <c r="F643" s="55">
        <f>IFERROR(VLOOKUP(D643,'Vta RdV'!$A$3:$B$2000,2,0),0)</f>
        <v>214.44</v>
      </c>
      <c r="G643" s="55">
        <f>VLOOKUP(D643,Objetivos!$G$5:$H$3000,2,0)</f>
        <v>1158.4359073684211</v>
      </c>
      <c r="H643" s="56">
        <f t="shared" si="24"/>
        <v>0.18511166533773624</v>
      </c>
      <c r="I643" s="55">
        <f>IF(H643="",0,RANK($H643,H642:H643,0))</f>
        <v>1</v>
      </c>
      <c r="L643" s="100"/>
      <c r="M643" s="84" t="s">
        <v>2582</v>
      </c>
    </row>
    <row r="644" spans="1:13" ht="17.25" x14ac:dyDescent="0.3">
      <c r="A644" s="210">
        <v>57</v>
      </c>
      <c r="B644" s="210" t="s">
        <v>1527</v>
      </c>
      <c r="C644" s="211" t="s">
        <v>409</v>
      </c>
      <c r="D644" s="211">
        <v>53263</v>
      </c>
      <c r="E644" s="211" t="s">
        <v>1534</v>
      </c>
      <c r="F644" s="220">
        <f>IFERROR(VLOOKUP(D644,'Vta RdV'!$A$3:$B$2000,2,0),0)</f>
        <v>724.99</v>
      </c>
      <c r="G644" s="220">
        <f>VLOOKUP(D644,Objetivos!$G$5:$H$3000,2,0)</f>
        <v>1488.3023680000003</v>
      </c>
      <c r="H644" s="223">
        <f t="shared" si="24"/>
        <v>0.48712547637362885</v>
      </c>
      <c r="I644" s="220">
        <f>IF(H644="",0,RANK($H644,H644:H645,0))</f>
        <v>1</v>
      </c>
      <c r="L644" s="100"/>
      <c r="M644" s="84" t="s">
        <v>2582</v>
      </c>
    </row>
    <row r="645" spans="1:13" ht="18" thickBot="1" x14ac:dyDescent="0.35">
      <c r="A645" s="212">
        <v>57</v>
      </c>
      <c r="B645" s="212" t="s">
        <v>1527</v>
      </c>
      <c r="C645" s="213" t="s">
        <v>409</v>
      </c>
      <c r="D645" s="213">
        <v>53769</v>
      </c>
      <c r="E645" s="213" t="s">
        <v>1535</v>
      </c>
      <c r="F645" s="221">
        <f>IFERROR(VLOOKUP(D645,'Vta RdV'!$A$3:$B$2000,2,0),0)</f>
        <v>0</v>
      </c>
      <c r="G645" s="221">
        <f>VLOOKUP(D645,Objetivos!$G$5:$H$3000,2,0)</f>
        <v>930.0046315789474</v>
      </c>
      <c r="H645" s="224">
        <f t="shared" si="24"/>
        <v>0</v>
      </c>
      <c r="I645" s="221">
        <f>IF(H645="",0,RANK($H645,H644:H645,0))</f>
        <v>2</v>
      </c>
      <c r="L645" s="100"/>
      <c r="M645" s="84" t="s">
        <v>2582</v>
      </c>
    </row>
    <row r="646" spans="1:13" ht="17.25" x14ac:dyDescent="0.3">
      <c r="A646" s="206">
        <v>57</v>
      </c>
      <c r="B646" s="206" t="s">
        <v>1527</v>
      </c>
      <c r="C646" s="207" t="s">
        <v>409</v>
      </c>
      <c r="D646" s="207">
        <v>53912</v>
      </c>
      <c r="E646" s="207" t="s">
        <v>1536</v>
      </c>
      <c r="F646" s="66">
        <f>IFERROR(VLOOKUP(D646,'Vta RdV'!$A$3:$B$2000,2,0),0)</f>
        <v>592.4799999999999</v>
      </c>
      <c r="G646" s="66">
        <f>VLOOKUP(D646,Objetivos!$G$5:$H$3000,2,0)</f>
        <v>1026.9282719999999</v>
      </c>
      <c r="H646" s="67">
        <f t="shared" si="24"/>
        <v>0.57694389779152944</v>
      </c>
      <c r="I646" s="66">
        <f>IF(H646="",0,RANK($H646,H646:H647,0))</f>
        <v>2</v>
      </c>
      <c r="L646" s="100"/>
      <c r="M646" s="84" t="s">
        <v>2582</v>
      </c>
    </row>
    <row r="647" spans="1:13" ht="18" thickBot="1" x14ac:dyDescent="0.35">
      <c r="A647" s="208">
        <v>57</v>
      </c>
      <c r="B647" s="208" t="s">
        <v>1527</v>
      </c>
      <c r="C647" s="209" t="s">
        <v>409</v>
      </c>
      <c r="D647" s="209">
        <v>53726</v>
      </c>
      <c r="E647" s="209" t="s">
        <v>1537</v>
      </c>
      <c r="F647" s="55">
        <f>IFERROR(VLOOKUP(D647,'Vta RdV'!$A$3:$B$2000,2,0),0)</f>
        <v>787.18</v>
      </c>
      <c r="G647" s="55">
        <f>VLOOKUP(D647,Objetivos!$G$5:$H$3000,2,0)</f>
        <v>993.68360421052648</v>
      </c>
      <c r="H647" s="56">
        <f t="shared" si="24"/>
        <v>0.79218374607821773</v>
      </c>
      <c r="I647" s="55">
        <f>IF(H647="",0,RANK($H647,H646:H647,0))</f>
        <v>1</v>
      </c>
      <c r="L647" s="100"/>
      <c r="M647" s="84" t="s">
        <v>2582</v>
      </c>
    </row>
    <row r="648" spans="1:13" ht="17.25" x14ac:dyDescent="0.3">
      <c r="A648" s="210">
        <v>57</v>
      </c>
      <c r="B648" s="210" t="s">
        <v>1538</v>
      </c>
      <c r="C648" s="211" t="s">
        <v>1539</v>
      </c>
      <c r="D648" s="211">
        <v>2677</v>
      </c>
      <c r="E648" s="211" t="s">
        <v>1540</v>
      </c>
      <c r="F648" s="220">
        <f>IFERROR(VLOOKUP(D648,'Vta RdV'!$A$3:$B$2000,2,0),0)</f>
        <v>3561.91</v>
      </c>
      <c r="G648" s="220">
        <f>VLOOKUP(D648,Objetivos!$G$5:$H$3000,2,0)</f>
        <v>4995.8259120000002</v>
      </c>
      <c r="H648" s="223">
        <f t="shared" si="24"/>
        <v>0.71297720591990066</v>
      </c>
      <c r="I648" s="220">
        <f>IF(H648="",0,RANK($H648,H648:H649,0))</f>
        <v>1</v>
      </c>
      <c r="L648" s="100"/>
      <c r="M648" s="84" t="s">
        <v>2582</v>
      </c>
    </row>
    <row r="649" spans="1:13" ht="18" thickBot="1" x14ac:dyDescent="0.35">
      <c r="A649" s="212">
        <v>57</v>
      </c>
      <c r="B649" s="212" t="s">
        <v>1538</v>
      </c>
      <c r="C649" s="213" t="s">
        <v>1539</v>
      </c>
      <c r="D649" s="213">
        <v>6201</v>
      </c>
      <c r="E649" s="213" t="s">
        <v>1541</v>
      </c>
      <c r="F649" s="221">
        <f>IFERROR(VLOOKUP(D649,'Vta RdV'!$A$3:$B$2000,2,0),0)</f>
        <v>1216.0900000000001</v>
      </c>
      <c r="G649" s="221">
        <f>VLOOKUP(D649,Objetivos!$G$5:$H$3000,2,0)</f>
        <v>4977.5335157894742</v>
      </c>
      <c r="H649" s="224">
        <f t="shared" si="24"/>
        <v>0.24431578333774798</v>
      </c>
      <c r="I649" s="221">
        <f>IF(H649="",0,RANK($H649,H648:H649,0))</f>
        <v>2</v>
      </c>
      <c r="L649" s="100"/>
      <c r="M649" s="84" t="s">
        <v>2582</v>
      </c>
    </row>
    <row r="650" spans="1:13" ht="17.25" x14ac:dyDescent="0.3">
      <c r="A650" s="206">
        <v>57</v>
      </c>
      <c r="B650" s="206" t="s">
        <v>1538</v>
      </c>
      <c r="C650" s="207" t="s">
        <v>1539</v>
      </c>
      <c r="D650" s="207">
        <v>53478</v>
      </c>
      <c r="E650" s="207" t="s">
        <v>1542</v>
      </c>
      <c r="F650" s="66">
        <f>IFERROR(VLOOKUP(D650,'Vta RdV'!$A$3:$B$2000,2,0),0)</f>
        <v>1289.0600000000002</v>
      </c>
      <c r="G650" s="66">
        <f>VLOOKUP(D650,Objetivos!$G$5:$H$3000,2,0)</f>
        <v>2800.7942736842106</v>
      </c>
      <c r="H650" s="67">
        <f t="shared" si="24"/>
        <v>0.46024801325530762</v>
      </c>
      <c r="I650" s="66">
        <f>IF(H650="",0,RANK($H650,H650:H651,0))</f>
        <v>2</v>
      </c>
      <c r="L650" s="100"/>
      <c r="M650" s="84" t="s">
        <v>2582</v>
      </c>
    </row>
    <row r="651" spans="1:13" ht="18" thickBot="1" x14ac:dyDescent="0.35">
      <c r="A651" s="208">
        <v>57</v>
      </c>
      <c r="B651" s="208" t="s">
        <v>1538</v>
      </c>
      <c r="C651" s="209" t="s">
        <v>1539</v>
      </c>
      <c r="D651" s="209">
        <v>53077</v>
      </c>
      <c r="E651" s="209" t="s">
        <v>1543</v>
      </c>
      <c r="F651" s="55">
        <f>IFERROR(VLOOKUP(D651,'Vta RdV'!$A$3:$B$2000,2,0),0)</f>
        <v>859.79000000000019</v>
      </c>
      <c r="G651" s="55">
        <f>VLOOKUP(D651,Objetivos!$G$5:$H$3000,2,0)</f>
        <v>1672.3982231578948</v>
      </c>
      <c r="H651" s="56">
        <f t="shared" ref="H651:H712" si="29">+F651/G651</f>
        <v>0.51410602337074207</v>
      </c>
      <c r="I651" s="55">
        <f>IF(H651="",0,RANK($H651,H650:H651,0))</f>
        <v>1</v>
      </c>
      <c r="L651" s="100"/>
      <c r="M651" s="84" t="s">
        <v>2582</v>
      </c>
    </row>
    <row r="652" spans="1:13" ht="17.25" x14ac:dyDescent="0.3">
      <c r="A652" s="210">
        <v>57</v>
      </c>
      <c r="B652" s="210" t="s">
        <v>1538</v>
      </c>
      <c r="C652" s="211" t="s">
        <v>1539</v>
      </c>
      <c r="D652" s="211">
        <v>53821</v>
      </c>
      <c r="E652" s="211" t="s">
        <v>1544</v>
      </c>
      <c r="F652" s="220">
        <f>IFERROR(VLOOKUP(D652,'Vta RdV'!$A$3:$B$2000,2,0),0)</f>
        <v>980.69</v>
      </c>
      <c r="G652" s="220">
        <f>VLOOKUP(D652,Objetivos!$G$5:$H$3000,2,0)</f>
        <v>2286.905330526316</v>
      </c>
      <c r="H652" s="223">
        <f t="shared" si="29"/>
        <v>0.42882842018401385</v>
      </c>
      <c r="I652" s="220">
        <f>IF(H652="",0,RANK($H652,H652:H653,0))</f>
        <v>2</v>
      </c>
      <c r="L652" s="100"/>
      <c r="M652" s="84" t="s">
        <v>2582</v>
      </c>
    </row>
    <row r="653" spans="1:13" ht="18" thickBot="1" x14ac:dyDescent="0.35">
      <c r="A653" s="212">
        <v>57</v>
      </c>
      <c r="B653" s="212" t="s">
        <v>1538</v>
      </c>
      <c r="C653" s="213" t="s">
        <v>1539</v>
      </c>
      <c r="D653" s="213">
        <v>52938</v>
      </c>
      <c r="E653" s="213" t="s">
        <v>1545</v>
      </c>
      <c r="F653" s="221">
        <f>IFERROR(VLOOKUP(D653,'Vta RdV'!$A$3:$B$2000,2,0),0)</f>
        <v>2481.3200000000002</v>
      </c>
      <c r="G653" s="221">
        <f>VLOOKUP(D653,Objetivos!$G$5:$H$3000,2,0)</f>
        <v>1857.9920400000001</v>
      </c>
      <c r="H653" s="224">
        <f t="shared" si="29"/>
        <v>1.335484731140183</v>
      </c>
      <c r="I653" s="221">
        <f>IF(H653="",0,RANK($H653,H652:H653,0))</f>
        <v>1</v>
      </c>
      <c r="L653" s="100"/>
      <c r="M653" s="84" t="s">
        <v>2582</v>
      </c>
    </row>
    <row r="654" spans="1:13" ht="17.25" x14ac:dyDescent="0.3">
      <c r="A654" s="206">
        <v>57</v>
      </c>
      <c r="B654" s="206" t="s">
        <v>1538</v>
      </c>
      <c r="C654" s="207" t="s">
        <v>1539</v>
      </c>
      <c r="D654" s="207">
        <v>53735</v>
      </c>
      <c r="E654" s="207" t="s">
        <v>1546</v>
      </c>
      <c r="F654" s="66">
        <f>IFERROR(VLOOKUP(D654,'Vta RdV'!$A$3:$B$2000,2,0),0)</f>
        <v>1386.8</v>
      </c>
      <c r="G654" s="66">
        <f>VLOOKUP(D654,Objetivos!$G$5:$H$3000,2,0)</f>
        <v>1554.0411040000001</v>
      </c>
      <c r="H654" s="67">
        <f t="shared" si="29"/>
        <v>0.89238308847202785</v>
      </c>
      <c r="I654" s="66">
        <f>IF(H654="",0,RANK($H654,H654:H655,0))</f>
        <v>1</v>
      </c>
      <c r="L654" s="100"/>
      <c r="M654" s="84" t="s">
        <v>2582</v>
      </c>
    </row>
    <row r="655" spans="1:13" ht="18" thickBot="1" x14ac:dyDescent="0.35">
      <c r="A655" s="208">
        <v>57</v>
      </c>
      <c r="B655" s="208" t="s">
        <v>1538</v>
      </c>
      <c r="C655" s="209" t="s">
        <v>1539</v>
      </c>
      <c r="D655" s="209">
        <v>53959</v>
      </c>
      <c r="E655" s="209" t="s">
        <v>1547</v>
      </c>
      <c r="F655" s="55">
        <f>IFERROR(VLOOKUP(D655,'Vta RdV'!$A$3:$B$2000,2,0),0)</f>
        <v>812.61</v>
      </c>
      <c r="G655" s="55">
        <f>VLOOKUP(D655,Objetivos!$G$5:$H$3000,2,0)</f>
        <v>1413.9566000000002</v>
      </c>
      <c r="H655" s="56">
        <f t="shared" si="29"/>
        <v>0.57470646553083726</v>
      </c>
      <c r="I655" s="55">
        <f>IF(H655="",0,RANK($H655,H654:H655,0))</f>
        <v>2</v>
      </c>
      <c r="L655" s="100"/>
      <c r="M655" s="84" t="s">
        <v>2582</v>
      </c>
    </row>
    <row r="656" spans="1:13" ht="17.25" x14ac:dyDescent="0.3">
      <c r="A656" s="210">
        <v>57</v>
      </c>
      <c r="B656" s="210" t="s">
        <v>1548</v>
      </c>
      <c r="C656" s="211" t="s">
        <v>408</v>
      </c>
      <c r="D656" s="211">
        <v>3842</v>
      </c>
      <c r="E656" s="211" t="s">
        <v>1549</v>
      </c>
      <c r="F656" s="220">
        <f>IFERROR(VLOOKUP(D656,'Vta RdV'!$A$3:$B$2000,2,0),0)</f>
        <v>2505.1400000000003</v>
      </c>
      <c r="G656" s="220">
        <f>VLOOKUP(D656,Objetivos!$G$5:$H$3000,2,0)</f>
        <v>2438.1962880000001</v>
      </c>
      <c r="H656" s="223">
        <f t="shared" si="29"/>
        <v>1.0274562439166506</v>
      </c>
      <c r="I656" s="220">
        <f>IF(H656="",0,RANK($H656,H656:H657,0))</f>
        <v>1</v>
      </c>
      <c r="L656" s="100"/>
      <c r="M656" s="84" t="s">
        <v>2582</v>
      </c>
    </row>
    <row r="657" spans="1:13" ht="18" thickBot="1" x14ac:dyDescent="0.35">
      <c r="A657" s="212">
        <v>57</v>
      </c>
      <c r="B657" s="212" t="s">
        <v>1548</v>
      </c>
      <c r="C657" s="213" t="s">
        <v>408</v>
      </c>
      <c r="D657" s="213">
        <v>52697</v>
      </c>
      <c r="E657" s="213" t="s">
        <v>1550</v>
      </c>
      <c r="F657" s="221">
        <f>IFERROR(VLOOKUP(D657,'Vta RdV'!$A$3:$B$2000,2,0),0)</f>
        <v>1321.53</v>
      </c>
      <c r="G657" s="221">
        <f>VLOOKUP(D657,Objetivos!$G$5:$H$3000,2,0)</f>
        <v>2154.4293810526319</v>
      </c>
      <c r="H657" s="224">
        <f t="shared" si="29"/>
        <v>0.61340140067822235</v>
      </c>
      <c r="I657" s="221">
        <f>IF(H657="",0,RANK($H657,H656:H657,0))</f>
        <v>2</v>
      </c>
      <c r="L657" s="100"/>
      <c r="M657" s="84" t="s">
        <v>2582</v>
      </c>
    </row>
    <row r="658" spans="1:13" ht="17.25" x14ac:dyDescent="0.3">
      <c r="A658" s="206">
        <v>57</v>
      </c>
      <c r="B658" s="206" t="s">
        <v>1548</v>
      </c>
      <c r="C658" s="207" t="s">
        <v>408</v>
      </c>
      <c r="D658" s="207">
        <v>3198</v>
      </c>
      <c r="E658" s="207" t="s">
        <v>1551</v>
      </c>
      <c r="F658" s="66">
        <f>IFERROR(VLOOKUP(D658,'Vta RdV'!$A$3:$B$2000,2,0),0)</f>
        <v>584.24</v>
      </c>
      <c r="G658" s="66">
        <f>VLOOKUP(D658,Objetivos!$G$5:$H$3000,2,0)</f>
        <v>1727.1737768421056</v>
      </c>
      <c r="H658" s="67">
        <f t="shared" si="29"/>
        <v>0.33826358866344108</v>
      </c>
      <c r="I658" s="66">
        <f>IF(H658="",0,RANK($H658,H658:H659,0))</f>
        <v>2</v>
      </c>
      <c r="L658" s="100"/>
      <c r="M658" s="84" t="s">
        <v>2582</v>
      </c>
    </row>
    <row r="659" spans="1:13" ht="18" thickBot="1" x14ac:dyDescent="0.35">
      <c r="A659" s="208">
        <v>57</v>
      </c>
      <c r="B659" s="208" t="s">
        <v>1548</v>
      </c>
      <c r="C659" s="209" t="s">
        <v>408</v>
      </c>
      <c r="D659" s="209">
        <v>52630</v>
      </c>
      <c r="E659" s="209" t="s">
        <v>1552</v>
      </c>
      <c r="F659" s="55">
        <f>IFERROR(VLOOKUP(D659,'Vta RdV'!$A$3:$B$2000,2,0),0)</f>
        <v>1171.8400000000001</v>
      </c>
      <c r="G659" s="55">
        <f>VLOOKUP(D659,Objetivos!$G$5:$H$3000,2,0)</f>
        <v>1597.9081679999999</v>
      </c>
      <c r="H659" s="56">
        <f t="shared" si="29"/>
        <v>0.73335878961474854</v>
      </c>
      <c r="I659" s="55">
        <f>IF(H659="",0,RANK($H659,H658:H659,0))</f>
        <v>1</v>
      </c>
      <c r="L659" s="100"/>
      <c r="M659" s="84" t="s">
        <v>2582</v>
      </c>
    </row>
    <row r="660" spans="1:13" ht="17.25" x14ac:dyDescent="0.3">
      <c r="A660" s="210">
        <v>57</v>
      </c>
      <c r="B660" s="210" t="s">
        <v>1548</v>
      </c>
      <c r="C660" s="211" t="s">
        <v>408</v>
      </c>
      <c r="D660" s="211">
        <v>53947</v>
      </c>
      <c r="E660" s="211" t="s">
        <v>1553</v>
      </c>
      <c r="F660" s="220">
        <f>IFERROR(VLOOKUP(D660,'Vta RdV'!$A$3:$B$2000,2,0),0)</f>
        <v>377.71000000000004</v>
      </c>
      <c r="G660" s="220">
        <f>VLOOKUP(D660,Objetivos!$G$5:$H$3000,2,0)</f>
        <v>1462.5566960000001</v>
      </c>
      <c r="H660" s="223">
        <f t="shared" si="29"/>
        <v>0.25825323629026686</v>
      </c>
      <c r="I660" s="220">
        <f>IF(H660="",0,RANK($H660,H660:H661,0))</f>
        <v>1</v>
      </c>
      <c r="L660" s="100"/>
      <c r="M660" s="84" t="s">
        <v>2582</v>
      </c>
    </row>
    <row r="661" spans="1:13" ht="18" thickBot="1" x14ac:dyDescent="0.35">
      <c r="A661" s="212">
        <v>57</v>
      </c>
      <c r="B661" s="212" t="s">
        <v>1548</v>
      </c>
      <c r="C661" s="213" t="s">
        <v>408</v>
      </c>
      <c r="D661" s="213">
        <v>50081</v>
      </c>
      <c r="E661" s="213" t="s">
        <v>1554</v>
      </c>
      <c r="F661" s="221">
        <f>IFERROR(VLOOKUP(D661,'Vta RdV'!$A$3:$B$2000,2,0),0)</f>
        <v>298.27</v>
      </c>
      <c r="G661" s="221">
        <f>VLOOKUP(D661,Objetivos!$G$5:$H$3000,2,0)</f>
        <v>1621.6986720000002</v>
      </c>
      <c r="H661" s="224">
        <f t="shared" si="29"/>
        <v>0.1839244276078435</v>
      </c>
      <c r="I661" s="221">
        <f>IF(H661="",0,RANK($H661,H660:H661,0))</f>
        <v>2</v>
      </c>
      <c r="L661" s="100"/>
      <c r="M661" s="84" t="s">
        <v>2582</v>
      </c>
    </row>
    <row r="662" spans="1:13" ht="17.25" x14ac:dyDescent="0.3">
      <c r="A662" s="206">
        <v>57</v>
      </c>
      <c r="B662" s="206" t="s">
        <v>1548</v>
      </c>
      <c r="C662" s="207" t="s">
        <v>408</v>
      </c>
      <c r="D662" s="207">
        <v>52640</v>
      </c>
      <c r="E662" s="207" t="s">
        <v>1555</v>
      </c>
      <c r="F662" s="66">
        <f>IFERROR(VLOOKUP(D662,'Vta RdV'!$A$3:$B$2000,2,0),0)</f>
        <v>1110.8499999999999</v>
      </c>
      <c r="G662" s="66">
        <f>VLOOKUP(D662,Objetivos!$G$5:$H$3000,2,0)</f>
        <v>1570.9395920000002</v>
      </c>
      <c r="H662" s="67">
        <f t="shared" si="29"/>
        <v>0.70712458051028593</v>
      </c>
      <c r="I662" s="66">
        <f>IF(H662="",0,RANK($H662,H662:H663,0))</f>
        <v>1</v>
      </c>
      <c r="L662" s="100"/>
      <c r="M662" s="84" t="s">
        <v>2582</v>
      </c>
    </row>
    <row r="663" spans="1:13" ht="18" thickBot="1" x14ac:dyDescent="0.35">
      <c r="A663" s="208">
        <v>57</v>
      </c>
      <c r="B663" s="208" t="s">
        <v>1548</v>
      </c>
      <c r="C663" s="209" t="s">
        <v>408</v>
      </c>
      <c r="D663" s="209">
        <v>52660</v>
      </c>
      <c r="E663" s="209" t="s">
        <v>1556</v>
      </c>
      <c r="F663" s="55">
        <f>IFERROR(VLOOKUP(D663,'Vta RdV'!$A$3:$B$2000,2,0),0)</f>
        <v>564.67999999999995</v>
      </c>
      <c r="G663" s="55">
        <f>VLOOKUP(D663,Objetivos!$G$5:$H$3000,2,0)</f>
        <v>1974.0793760000001</v>
      </c>
      <c r="H663" s="56">
        <f t="shared" si="29"/>
        <v>0.28604726175914413</v>
      </c>
      <c r="I663" s="55">
        <f>IF(H663="",0,RANK($H663,H662:H663,0))</f>
        <v>2</v>
      </c>
      <c r="L663" s="100"/>
      <c r="M663" s="84" t="s">
        <v>2582</v>
      </c>
    </row>
    <row r="664" spans="1:13" ht="17.25" x14ac:dyDescent="0.3">
      <c r="A664" s="210">
        <v>57</v>
      </c>
      <c r="B664" s="210" t="s">
        <v>1548</v>
      </c>
      <c r="C664" s="211" t="s">
        <v>408</v>
      </c>
      <c r="D664" s="211">
        <v>53602</v>
      </c>
      <c r="E664" s="211" t="s">
        <v>1557</v>
      </c>
      <c r="F664" s="220">
        <f>IFERROR(VLOOKUP(D664,'Vta RdV'!$A$3:$B$2000,2,0),0)</f>
        <v>149.54000000000002</v>
      </c>
      <c r="G664" s="220">
        <f>VLOOKUP(D664,Objetivos!$G$5:$H$3000,2,0)</f>
        <v>1512.86672</v>
      </c>
      <c r="H664" s="223">
        <f t="shared" ref="H664:H665" si="30">+F664/G664</f>
        <v>9.8845455467484952E-2</v>
      </c>
      <c r="I664" s="220">
        <f>IF(H664="",0,RANK($H664,H664:H665,0))</f>
        <v>2</v>
      </c>
      <c r="L664" s="100"/>
      <c r="M664" s="84" t="s">
        <v>2582</v>
      </c>
    </row>
    <row r="665" spans="1:13" ht="18" thickBot="1" x14ac:dyDescent="0.35">
      <c r="A665" s="212">
        <v>57</v>
      </c>
      <c r="B665" s="212" t="s">
        <v>1548</v>
      </c>
      <c r="C665" s="213" t="s">
        <v>408</v>
      </c>
      <c r="D665" s="213">
        <v>52072</v>
      </c>
      <c r="E665" s="213" t="s">
        <v>2556</v>
      </c>
      <c r="F665" s="221">
        <f>IFERROR(VLOOKUP(D665,'Vta RdV'!$A$3:$B$2000,2,0),0)</f>
        <v>567.78</v>
      </c>
      <c r="G665" s="221">
        <f>VLOOKUP(D665,Objetivos!$G$5:$H$3000,2,0)</f>
        <v>1660.795496</v>
      </c>
      <c r="H665" s="224">
        <f t="shared" si="30"/>
        <v>0.3418723144225097</v>
      </c>
      <c r="I665" s="221">
        <f>IF(H665="",0,RANK($H665,H664:H665,0))</f>
        <v>1</v>
      </c>
      <c r="L665" s="100"/>
      <c r="M665" s="84" t="s">
        <v>2582</v>
      </c>
    </row>
    <row r="666" spans="1:13" ht="17.25" x14ac:dyDescent="0.3">
      <c r="A666" s="206">
        <v>57</v>
      </c>
      <c r="B666" s="206" t="s">
        <v>1558</v>
      </c>
      <c r="C666" s="207" t="s">
        <v>407</v>
      </c>
      <c r="D666" s="207">
        <v>4449</v>
      </c>
      <c r="E666" s="207" t="s">
        <v>1559</v>
      </c>
      <c r="F666" s="66">
        <f>IFERROR(VLOOKUP(D666,'Vta RdV'!$A$3:$B$2000,2,0),0)</f>
        <v>6623.23</v>
      </c>
      <c r="G666" s="66">
        <f>VLOOKUP(D666,Objetivos!$G$5:$H$3000,2,0)</f>
        <v>4147.371056</v>
      </c>
      <c r="H666" s="67">
        <f t="shared" si="29"/>
        <v>1.5969706859043094</v>
      </c>
      <c r="I666" s="66">
        <f>IF(H666="",0,RANK($H666,H666:H667,0))</f>
        <v>1</v>
      </c>
      <c r="L666" s="100"/>
      <c r="M666" s="84" t="s">
        <v>2582</v>
      </c>
    </row>
    <row r="667" spans="1:13" ht="18" thickBot="1" x14ac:dyDescent="0.35">
      <c r="A667" s="208">
        <v>57</v>
      </c>
      <c r="B667" s="208" t="s">
        <v>1558</v>
      </c>
      <c r="C667" s="209" t="s">
        <v>407</v>
      </c>
      <c r="D667" s="209">
        <v>4681</v>
      </c>
      <c r="E667" s="209" t="s">
        <v>1560</v>
      </c>
      <c r="F667" s="55">
        <f>IFERROR(VLOOKUP(D667,'Vta RdV'!$A$3:$B$2000,2,0),0)</f>
        <v>1419.28</v>
      </c>
      <c r="G667" s="55">
        <f>VLOOKUP(D667,Objetivos!$G$5:$H$3000,2,0)</f>
        <v>3213.2361280000005</v>
      </c>
      <c r="H667" s="56">
        <f t="shared" si="29"/>
        <v>0.44169800894259076</v>
      </c>
      <c r="I667" s="55">
        <f>IF(H667="",0,RANK($H667,H666:H667,0))</f>
        <v>2</v>
      </c>
      <c r="L667" s="100"/>
      <c r="M667" s="84" t="s">
        <v>2582</v>
      </c>
    </row>
    <row r="668" spans="1:13" ht="17.25" x14ac:dyDescent="0.3">
      <c r="A668" s="210">
        <v>57</v>
      </c>
      <c r="B668" s="210" t="s">
        <v>1558</v>
      </c>
      <c r="C668" s="211" t="s">
        <v>407</v>
      </c>
      <c r="D668" s="211">
        <v>42249</v>
      </c>
      <c r="E668" s="211" t="s">
        <v>1561</v>
      </c>
      <c r="F668" s="220">
        <f>IFERROR(VLOOKUP(D668,'Vta RdV'!$A$3:$B$2000,2,0),0)</f>
        <v>472.9</v>
      </c>
      <c r="G668" s="220">
        <f>VLOOKUP(D668,Objetivos!$G$5:$H$3000,2,0)</f>
        <v>2755.7329936842107</v>
      </c>
      <c r="H668" s="223">
        <f t="shared" si="29"/>
        <v>0.1716058852885336</v>
      </c>
      <c r="I668" s="220">
        <f>IF(H668="",0,RANK($H668,H668:H669,0))</f>
        <v>2</v>
      </c>
      <c r="L668" s="100"/>
      <c r="M668" s="84" t="s">
        <v>2582</v>
      </c>
    </row>
    <row r="669" spans="1:13" ht="18" thickBot="1" x14ac:dyDescent="0.35">
      <c r="A669" s="212">
        <v>57</v>
      </c>
      <c r="B669" s="212" t="s">
        <v>1558</v>
      </c>
      <c r="C669" s="213" t="s">
        <v>407</v>
      </c>
      <c r="D669" s="213">
        <v>3287</v>
      </c>
      <c r="E669" s="213" t="s">
        <v>1562</v>
      </c>
      <c r="F669" s="221">
        <f>IFERROR(VLOOKUP(D669,'Vta RdV'!$A$3:$B$2000,2,0),0)</f>
        <v>1130.44</v>
      </c>
      <c r="G669" s="221">
        <f>VLOOKUP(D669,Objetivos!$G$5:$H$3000,2,0)</f>
        <v>2836.9177199999999</v>
      </c>
      <c r="H669" s="224">
        <f t="shared" si="29"/>
        <v>0.39847472206560863</v>
      </c>
      <c r="I669" s="221">
        <f>IF(H669="",0,RANK($H669,H668:H669,0))</f>
        <v>1</v>
      </c>
      <c r="L669" s="100"/>
      <c r="M669" s="84" t="s">
        <v>2582</v>
      </c>
    </row>
    <row r="670" spans="1:13" ht="17.25" x14ac:dyDescent="0.3">
      <c r="A670" s="206">
        <v>57</v>
      </c>
      <c r="B670" s="206" t="s">
        <v>1558</v>
      </c>
      <c r="C670" s="207" t="s">
        <v>407</v>
      </c>
      <c r="D670" s="207">
        <v>4710</v>
      </c>
      <c r="E670" s="207" t="s">
        <v>1563</v>
      </c>
      <c r="F670" s="66">
        <f>IFERROR(VLOOKUP(D670,'Vta RdV'!$A$3:$B$2000,2,0),0)</f>
        <v>80.5</v>
      </c>
      <c r="G670" s="66">
        <f>VLOOKUP(D670,Objetivos!$G$5:$H$3000,2,0)</f>
        <v>2414.2074320000002</v>
      </c>
      <c r="H670" s="67">
        <f t="shared" si="29"/>
        <v>3.3344276441611087E-2</v>
      </c>
      <c r="I670" s="66">
        <f>IF(H670="",0,RANK($H670,H670:H671,0))</f>
        <v>2</v>
      </c>
      <c r="L670" s="100"/>
      <c r="M670" s="84" t="s">
        <v>2582</v>
      </c>
    </row>
    <row r="671" spans="1:13" ht="18" thickBot="1" x14ac:dyDescent="0.35">
      <c r="A671" s="208">
        <v>57</v>
      </c>
      <c r="B671" s="208" t="s">
        <v>1558</v>
      </c>
      <c r="C671" s="209" t="s">
        <v>407</v>
      </c>
      <c r="D671" s="209">
        <v>9722</v>
      </c>
      <c r="E671" s="209" t="s">
        <v>1564</v>
      </c>
      <c r="F671" s="55">
        <f>IFERROR(VLOOKUP(D671,'Vta RdV'!$A$3:$B$2000,2,0),0)</f>
        <v>120.58</v>
      </c>
      <c r="G671" s="55">
        <f>VLOOKUP(D671,Objetivos!$G$5:$H$3000,2,0)</f>
        <v>2419.8383680000002</v>
      </c>
      <c r="H671" s="56">
        <f t="shared" si="29"/>
        <v>4.9829774415743121E-2</v>
      </c>
      <c r="I671" s="55">
        <f>IF(H671="",0,RANK($H671,H670:H671,0))</f>
        <v>1</v>
      </c>
      <c r="L671" s="100"/>
      <c r="M671" s="84" t="s">
        <v>2582</v>
      </c>
    </row>
    <row r="672" spans="1:13" ht="17.25" x14ac:dyDescent="0.3">
      <c r="A672" s="210">
        <v>57</v>
      </c>
      <c r="B672" s="210" t="s">
        <v>1558</v>
      </c>
      <c r="C672" s="211" t="s">
        <v>407</v>
      </c>
      <c r="D672" s="211">
        <v>40337</v>
      </c>
      <c r="E672" s="211" t="s">
        <v>1565</v>
      </c>
      <c r="F672" s="220">
        <f>IFERROR(VLOOKUP(D672,'Vta RdV'!$A$3:$B$2000,2,0),0)</f>
        <v>2848.16</v>
      </c>
      <c r="G672" s="220">
        <f>VLOOKUP(D672,Objetivos!$G$5:$H$3000,2,0)</f>
        <v>2248.8765136842103</v>
      </c>
      <c r="H672" s="223">
        <f t="shared" si="29"/>
        <v>1.2664812775042131</v>
      </c>
      <c r="I672" s="220">
        <f>IF(H672="",0,RANK($H672,H672:H673,0))</f>
        <v>2</v>
      </c>
      <c r="L672" s="100"/>
      <c r="M672" s="84" t="s">
        <v>2582</v>
      </c>
    </row>
    <row r="673" spans="1:13" ht="18" thickBot="1" x14ac:dyDescent="0.35">
      <c r="A673" s="212">
        <v>57</v>
      </c>
      <c r="B673" s="212" t="s">
        <v>1558</v>
      </c>
      <c r="C673" s="213" t="s">
        <v>407</v>
      </c>
      <c r="D673" s="213">
        <v>52566</v>
      </c>
      <c r="E673" s="213" t="s">
        <v>1566</v>
      </c>
      <c r="F673" s="221">
        <f>IFERROR(VLOOKUP(D673,'Vta RdV'!$A$3:$B$2000,2,0),0)</f>
        <v>3523.45</v>
      </c>
      <c r="G673" s="221">
        <f>VLOOKUP(D673,Objetivos!$G$5:$H$3000,2,0)</f>
        <v>2242.9593684210531</v>
      </c>
      <c r="H673" s="224">
        <f t="shared" si="29"/>
        <v>1.5708933695398848</v>
      </c>
      <c r="I673" s="221">
        <f>IF(H673="",0,RANK($H673,H672:H673,0))</f>
        <v>1</v>
      </c>
      <c r="L673" s="100"/>
      <c r="M673" s="84" t="s">
        <v>2582</v>
      </c>
    </row>
    <row r="674" spans="1:13" ht="17.25" x14ac:dyDescent="0.3">
      <c r="A674" s="214">
        <v>57</v>
      </c>
      <c r="B674" s="214" t="s">
        <v>1558</v>
      </c>
      <c r="C674" s="215" t="s">
        <v>407</v>
      </c>
      <c r="D674" s="215">
        <v>423</v>
      </c>
      <c r="E674" s="215" t="s">
        <v>1567</v>
      </c>
      <c r="F674" s="53">
        <f>IFERROR(VLOOKUP(D674,'Vta RdV'!$A$3:$B$2000,2,0),0)</f>
        <v>1429.1799999999998</v>
      </c>
      <c r="G674" s="53">
        <f>VLOOKUP(D674,Objetivos!$G$5:$H$3000,2,0)</f>
        <v>1750.9034320000001</v>
      </c>
      <c r="H674" s="61">
        <f t="shared" si="29"/>
        <v>0.81625289772120324</v>
      </c>
      <c r="I674" s="53">
        <f>IF(H674="",0,RANK($H674,H674:H676,0))</f>
        <v>1</v>
      </c>
      <c r="L674" s="100"/>
      <c r="M674" s="84" t="s">
        <v>2582</v>
      </c>
    </row>
    <row r="675" spans="1:13" ht="17.25" x14ac:dyDescent="0.3">
      <c r="A675" s="206">
        <v>57</v>
      </c>
      <c r="B675" s="206" t="s">
        <v>1558</v>
      </c>
      <c r="C675" s="207" t="s">
        <v>407</v>
      </c>
      <c r="D675" s="207">
        <v>40251</v>
      </c>
      <c r="E675" s="207" t="s">
        <v>1568</v>
      </c>
      <c r="F675" s="66">
        <f>IFERROR(VLOOKUP(D675,'Vta RdV'!$A$3:$B$2000,2,0),0)</f>
        <v>1381.45</v>
      </c>
      <c r="G675" s="66">
        <f>VLOOKUP(D675,Objetivos!$G$5:$H$3000,2,0)</f>
        <v>1698.6705999999999</v>
      </c>
      <c r="H675" s="67">
        <f t="shared" si="29"/>
        <v>0.81325361138292507</v>
      </c>
      <c r="I675" s="66">
        <f>IF(H675="",0,RANK($H675,H674:H676,0))</f>
        <v>2</v>
      </c>
      <c r="L675" s="100"/>
      <c r="M675" s="84" t="s">
        <v>2582</v>
      </c>
    </row>
    <row r="676" spans="1:13" ht="18" thickBot="1" x14ac:dyDescent="0.35">
      <c r="A676" s="208">
        <v>57</v>
      </c>
      <c r="B676" s="208" t="s">
        <v>1558</v>
      </c>
      <c r="C676" s="209" t="s">
        <v>407</v>
      </c>
      <c r="D676" s="209">
        <v>4226</v>
      </c>
      <c r="E676" s="209" t="s">
        <v>1569</v>
      </c>
      <c r="F676" s="55">
        <f>IFERROR(VLOOKUP(D676,'Vta RdV'!$A$3:$B$2000,2,0),0)</f>
        <v>208.41</v>
      </c>
      <c r="G676" s="55">
        <f>VLOOKUP(D676,Objetivos!$G$5:$H$3000,2,0)</f>
        <v>1546.0859621052632</v>
      </c>
      <c r="H676" s="56">
        <f t="shared" si="29"/>
        <v>0.13479845565392351</v>
      </c>
      <c r="I676" s="55">
        <f>IF(H676="",0,RANK($H676,H674:H676,0))</f>
        <v>3</v>
      </c>
      <c r="L676" s="100"/>
      <c r="M676" s="84" t="s">
        <v>2582</v>
      </c>
    </row>
    <row r="677" spans="1:13" ht="17.25" x14ac:dyDescent="0.3">
      <c r="A677" s="210">
        <v>57</v>
      </c>
      <c r="B677" s="210" t="s">
        <v>1570</v>
      </c>
      <c r="C677" s="211" t="s">
        <v>768</v>
      </c>
      <c r="D677" s="211">
        <v>13150</v>
      </c>
      <c r="E677" s="211" t="s">
        <v>1571</v>
      </c>
      <c r="F677" s="220">
        <f>IFERROR(VLOOKUP(D677,'Vta RdV'!$A$3:$B$2000,2,0),0)</f>
        <v>1062.05</v>
      </c>
      <c r="G677" s="220">
        <f>VLOOKUP(D677,Objetivos!$G$5:$H$3000,2,0)</f>
        <v>2007.3610694736844</v>
      </c>
      <c r="H677" s="223">
        <f t="shared" si="29"/>
        <v>0.52907771110578616</v>
      </c>
      <c r="I677" s="220">
        <f>IF(H677="",0,RANK($H677,H677:H678,0))</f>
        <v>1</v>
      </c>
      <c r="L677" s="100"/>
      <c r="M677" s="84" t="s">
        <v>2582</v>
      </c>
    </row>
    <row r="678" spans="1:13" ht="18" thickBot="1" x14ac:dyDescent="0.35">
      <c r="A678" s="212">
        <v>57</v>
      </c>
      <c r="B678" s="212" t="s">
        <v>1570</v>
      </c>
      <c r="C678" s="213" t="s">
        <v>768</v>
      </c>
      <c r="D678" s="213">
        <v>6554</v>
      </c>
      <c r="E678" s="213" t="s">
        <v>1572</v>
      </c>
      <c r="F678" s="221">
        <f>IFERROR(VLOOKUP(D678,'Vta RdV'!$A$3:$B$2000,2,0),0)</f>
        <v>625.74</v>
      </c>
      <c r="G678" s="221">
        <f>VLOOKUP(D678,Objetivos!$G$5:$H$3000,2,0)</f>
        <v>1224.0362222222222</v>
      </c>
      <c r="H678" s="224">
        <f t="shared" si="29"/>
        <v>0.51121036178486368</v>
      </c>
      <c r="I678" s="221">
        <f>IF(H678="",0,RANK($H678,H677:H678,0))</f>
        <v>2</v>
      </c>
      <c r="L678" s="100"/>
      <c r="M678" s="84" t="s">
        <v>2582</v>
      </c>
    </row>
    <row r="679" spans="1:13" ht="17.25" x14ac:dyDescent="0.3">
      <c r="A679" s="206">
        <v>57</v>
      </c>
      <c r="B679" s="206" t="s">
        <v>1570</v>
      </c>
      <c r="C679" s="207" t="s">
        <v>768</v>
      </c>
      <c r="D679" s="207">
        <v>53641</v>
      </c>
      <c r="E679" s="207" t="s">
        <v>1573</v>
      </c>
      <c r="F679" s="66">
        <f>IFERROR(VLOOKUP(D679,'Vta RdV'!$A$3:$B$2000,2,0),0)</f>
        <v>749.33</v>
      </c>
      <c r="G679" s="66">
        <f>VLOOKUP(D679,Objetivos!$G$5:$H$3000,2,0)</f>
        <v>1034.4347031578948</v>
      </c>
      <c r="H679" s="67">
        <f t="shared" si="29"/>
        <v>0.72438598368023166</v>
      </c>
      <c r="I679" s="66">
        <f>IF(H679="",0,RANK($H679,H679:H680,0))</f>
        <v>1</v>
      </c>
      <c r="L679" s="100"/>
      <c r="M679" s="84" t="s">
        <v>2582</v>
      </c>
    </row>
    <row r="680" spans="1:13" ht="18" thickBot="1" x14ac:dyDescent="0.35">
      <c r="A680" s="208">
        <v>57</v>
      </c>
      <c r="B680" s="208" t="s">
        <v>1570</v>
      </c>
      <c r="C680" s="209" t="s">
        <v>768</v>
      </c>
      <c r="D680" s="209">
        <v>52589</v>
      </c>
      <c r="E680" s="209" t="s">
        <v>1574</v>
      </c>
      <c r="F680" s="55">
        <f>IFERROR(VLOOKUP(D680,'Vta RdV'!$A$3:$B$2000,2,0),0)</f>
        <v>243.95999999999998</v>
      </c>
      <c r="G680" s="55">
        <f>VLOOKUP(D680,Objetivos!$G$5:$H$3000,2,0)</f>
        <v>981.97774400000003</v>
      </c>
      <c r="H680" s="56">
        <f t="shared" si="29"/>
        <v>0.24843740246723958</v>
      </c>
      <c r="I680" s="55">
        <f>IF(H680="",0,RANK($H680,H679:H680,0))</f>
        <v>2</v>
      </c>
      <c r="L680" s="100"/>
      <c r="M680" s="84" t="s">
        <v>2582</v>
      </c>
    </row>
    <row r="681" spans="1:13" ht="17.25" x14ac:dyDescent="0.3">
      <c r="A681" s="210">
        <v>57</v>
      </c>
      <c r="B681" s="210" t="s">
        <v>1570</v>
      </c>
      <c r="C681" s="211" t="s">
        <v>768</v>
      </c>
      <c r="D681" s="211">
        <v>53965</v>
      </c>
      <c r="E681" s="211" t="s">
        <v>1575</v>
      </c>
      <c r="F681" s="220">
        <f>IFERROR(VLOOKUP(D681,'Vta RdV'!$A$3:$B$2000,2,0),0)</f>
        <v>996.8599999999999</v>
      </c>
      <c r="G681" s="220">
        <f>VLOOKUP(D681,Objetivos!$G$5:$H$3000,2,0)</f>
        <v>902.1511999999999</v>
      </c>
      <c r="H681" s="223">
        <f t="shared" si="29"/>
        <v>1.1049810719090103</v>
      </c>
      <c r="I681" s="220">
        <f>IF(H681="",0,RANK($H681,H681:H683,0))</f>
        <v>1</v>
      </c>
      <c r="L681" s="100"/>
      <c r="M681" s="84" t="s">
        <v>2582</v>
      </c>
    </row>
    <row r="682" spans="1:13" ht="17.25" x14ac:dyDescent="0.3">
      <c r="A682" s="210">
        <v>57</v>
      </c>
      <c r="B682" s="210" t="s">
        <v>1570</v>
      </c>
      <c r="C682" s="211" t="s">
        <v>768</v>
      </c>
      <c r="D682" s="211">
        <v>10513</v>
      </c>
      <c r="E682" s="211" t="s">
        <v>1576</v>
      </c>
      <c r="F682" s="220">
        <f>IFERROR(VLOOKUP(D682,'Vta RdV'!$A$3:$B$2000,2,0),0)</f>
        <v>846.25</v>
      </c>
      <c r="G682" s="220">
        <f>VLOOKUP(D682,Objetivos!$G$5:$H$3000,2,0)</f>
        <v>948.98754400000007</v>
      </c>
      <c r="H682" s="223">
        <f t="shared" si="29"/>
        <v>0.89173983931658429</v>
      </c>
      <c r="I682" s="220">
        <f>IF(H682="",0,RANK($H682,H681:H683,0))</f>
        <v>2</v>
      </c>
      <c r="L682" s="100"/>
      <c r="M682" s="84" t="s">
        <v>2582</v>
      </c>
    </row>
    <row r="683" spans="1:13" ht="18" thickBot="1" x14ac:dyDescent="0.35">
      <c r="A683" s="212">
        <v>57</v>
      </c>
      <c r="B683" s="212" t="s">
        <v>1570</v>
      </c>
      <c r="C683" s="213" t="s">
        <v>768</v>
      </c>
      <c r="D683" s="213">
        <v>54054</v>
      </c>
      <c r="E683" s="213" t="s">
        <v>1577</v>
      </c>
      <c r="F683" s="221">
        <f>IFERROR(VLOOKUP(D683,'Vta RdV'!$A$3:$B$2000,2,0),0)</f>
        <v>710.08999999999992</v>
      </c>
      <c r="G683" s="221">
        <f>VLOOKUP(D683,Objetivos!$G$5:$H$3000,2,0)</f>
        <v>828.51686400000006</v>
      </c>
      <c r="H683" s="224">
        <f t="shared" si="29"/>
        <v>0.85706161317194363</v>
      </c>
      <c r="I683" s="221">
        <f>IF(H683="",0,RANK($H683,H681:H683,0))</f>
        <v>3</v>
      </c>
      <c r="L683" s="100"/>
      <c r="M683" s="84" t="s">
        <v>2582</v>
      </c>
    </row>
    <row r="684" spans="1:13" ht="17.25" x14ac:dyDescent="0.3">
      <c r="A684" s="206">
        <v>57</v>
      </c>
      <c r="B684" s="206" t="s">
        <v>1570</v>
      </c>
      <c r="C684" s="207" t="s">
        <v>768</v>
      </c>
      <c r="D684" s="207">
        <v>53390</v>
      </c>
      <c r="E684" s="207" t="s">
        <v>1578</v>
      </c>
      <c r="F684" s="66">
        <f>IFERROR(VLOOKUP(D684,'Vta RdV'!$A$3:$B$2000,2,0),0)</f>
        <v>962.18000000000006</v>
      </c>
      <c r="G684" s="66">
        <f>VLOOKUP(D684,Objetivos!$G$5:$H$3000,2,0)</f>
        <v>908.59365052631586</v>
      </c>
      <c r="H684" s="67">
        <f t="shared" si="29"/>
        <v>1.0589772440547471</v>
      </c>
      <c r="I684" s="66">
        <f>IF(H684="",0,RANK($H684,H684:H685,0))</f>
        <v>1</v>
      </c>
      <c r="L684" s="100"/>
      <c r="M684" s="84" t="s">
        <v>2582</v>
      </c>
    </row>
    <row r="685" spans="1:13" ht="18" thickBot="1" x14ac:dyDescent="0.35">
      <c r="A685" s="208">
        <v>57</v>
      </c>
      <c r="B685" s="208" t="s">
        <v>1570</v>
      </c>
      <c r="C685" s="209" t="s">
        <v>768</v>
      </c>
      <c r="D685" s="209">
        <v>53963</v>
      </c>
      <c r="E685" s="209" t="s">
        <v>1579</v>
      </c>
      <c r="F685" s="55">
        <f>IFERROR(VLOOKUP(D685,'Vta RdV'!$A$3:$B$2000,2,0),0)</f>
        <v>626.28</v>
      </c>
      <c r="G685" s="55">
        <f>VLOOKUP(D685,Objetivos!$G$5:$H$3000,2,0)</f>
        <v>747.97780799999998</v>
      </c>
      <c r="H685" s="56">
        <f t="shared" si="29"/>
        <v>0.83729756859310456</v>
      </c>
      <c r="I685" s="55">
        <f>IF(H685="",0,RANK($H685,H684:H685,0))</f>
        <v>2</v>
      </c>
      <c r="L685" s="100"/>
      <c r="M685" s="84" t="s">
        <v>2582</v>
      </c>
    </row>
    <row r="686" spans="1:13" ht="17.25" x14ac:dyDescent="0.3">
      <c r="A686" s="210">
        <v>57</v>
      </c>
      <c r="B686" s="210" t="s">
        <v>1580</v>
      </c>
      <c r="C686" s="211" t="s">
        <v>405</v>
      </c>
      <c r="D686" s="211">
        <v>20178</v>
      </c>
      <c r="E686" s="211" t="s">
        <v>1581</v>
      </c>
      <c r="F686" s="220">
        <f>IFERROR(VLOOKUP(D686,'Vta RdV'!$A$3:$B$2000,2,0),0)</f>
        <v>0</v>
      </c>
      <c r="G686" s="220">
        <f>VLOOKUP(D686,Objetivos!$G$5:$H$3000,2,0)</f>
        <v>0</v>
      </c>
      <c r="H686" s="223" t="e">
        <f t="shared" si="29"/>
        <v>#DIV/0!</v>
      </c>
      <c r="I686" s="220" t="e">
        <f>IF(H686="",0,RANK($H686,H686:H687,0))</f>
        <v>#DIV/0!</v>
      </c>
      <c r="L686" s="100"/>
      <c r="M686" s="84" t="s">
        <v>2582</v>
      </c>
    </row>
    <row r="687" spans="1:13" ht="18" thickBot="1" x14ac:dyDescent="0.35">
      <c r="A687" s="212">
        <v>57</v>
      </c>
      <c r="B687" s="212" t="s">
        <v>1580</v>
      </c>
      <c r="C687" s="213" t="s">
        <v>405</v>
      </c>
      <c r="D687" s="213">
        <v>6476</v>
      </c>
      <c r="E687" s="213" t="s">
        <v>1582</v>
      </c>
      <c r="F687" s="221">
        <f>IFERROR(VLOOKUP(D687,'Vta RdV'!$A$3:$B$2000,2,0),0)</f>
        <v>836</v>
      </c>
      <c r="G687" s="221">
        <f>VLOOKUP(D687,Objetivos!$G$5:$H$3000,2,0)</f>
        <v>2270.9238736842108</v>
      </c>
      <c r="H687" s="224">
        <f t="shared" si="29"/>
        <v>0.36813211120270789</v>
      </c>
      <c r="I687" s="221" t="e">
        <f>IF(H687="",0,RANK($H687,H686:H687,0))</f>
        <v>#DIV/0!</v>
      </c>
      <c r="L687" s="100"/>
      <c r="M687" s="84" t="s">
        <v>2582</v>
      </c>
    </row>
    <row r="688" spans="1:13" ht="17.25" x14ac:dyDescent="0.3">
      <c r="A688" s="206">
        <v>57</v>
      </c>
      <c r="B688" s="206" t="s">
        <v>1580</v>
      </c>
      <c r="C688" s="207" t="s">
        <v>405</v>
      </c>
      <c r="D688" s="207">
        <v>10518</v>
      </c>
      <c r="E688" s="207" t="s">
        <v>1583</v>
      </c>
      <c r="F688" s="66">
        <f>IFERROR(VLOOKUP(D688,'Vta RdV'!$A$3:$B$2000,2,0),0)</f>
        <v>142.65</v>
      </c>
      <c r="G688" s="66">
        <f>VLOOKUP(D688,Objetivos!$G$5:$H$3000,2,0)</f>
        <v>2258.5450720000003</v>
      </c>
      <c r="H688" s="67">
        <f t="shared" si="29"/>
        <v>6.316012984132291E-2</v>
      </c>
      <c r="I688" s="66">
        <f>IF(H688="",0,RANK($H688,H688:H689,0))</f>
        <v>2</v>
      </c>
      <c r="L688" s="100"/>
      <c r="M688" s="84" t="s">
        <v>2582</v>
      </c>
    </row>
    <row r="689" spans="1:13" ht="18" thickBot="1" x14ac:dyDescent="0.35">
      <c r="A689" s="208">
        <v>57</v>
      </c>
      <c r="B689" s="208" t="s">
        <v>1580</v>
      </c>
      <c r="C689" s="209" t="s">
        <v>405</v>
      </c>
      <c r="D689" s="209">
        <v>42206</v>
      </c>
      <c r="E689" s="209" t="s">
        <v>1584</v>
      </c>
      <c r="F689" s="55">
        <f>IFERROR(VLOOKUP(D689,'Vta RdV'!$A$3:$B$2000,2,0),0)</f>
        <v>1277.5</v>
      </c>
      <c r="G689" s="55">
        <f>VLOOKUP(D689,Objetivos!$G$5:$H$3000,2,0)</f>
        <v>2255.728192</v>
      </c>
      <c r="H689" s="56">
        <f t="shared" si="29"/>
        <v>0.56633596393869068</v>
      </c>
      <c r="I689" s="55">
        <f>IF(H689="",0,RANK($H689,H688:H689,0))</f>
        <v>1</v>
      </c>
      <c r="L689" s="100"/>
      <c r="M689" s="84" t="s">
        <v>2582</v>
      </c>
    </row>
    <row r="690" spans="1:13" ht="17.25" x14ac:dyDescent="0.3">
      <c r="A690" s="210">
        <v>57</v>
      </c>
      <c r="B690" s="210" t="s">
        <v>1580</v>
      </c>
      <c r="C690" s="211" t="s">
        <v>405</v>
      </c>
      <c r="D690" s="211">
        <v>52099</v>
      </c>
      <c r="E690" s="211" t="s">
        <v>1585</v>
      </c>
      <c r="F690" s="220">
        <f>IFERROR(VLOOKUP(D690,'Vta RdV'!$A$3:$B$2000,2,0),0)</f>
        <v>728.22</v>
      </c>
      <c r="G690" s="220">
        <f>VLOOKUP(D690,Objetivos!$G$5:$H$3000,2,0)</f>
        <v>2288.3297263157892</v>
      </c>
      <c r="H690" s="223">
        <f t="shared" si="29"/>
        <v>0.31823211123181722</v>
      </c>
      <c r="I690" s="220" t="e">
        <f>IF(H690="",0,RANK($H690,H690:H691,0))</f>
        <v>#DIV/0!</v>
      </c>
      <c r="L690" s="100"/>
      <c r="M690" s="84" t="s">
        <v>2582</v>
      </c>
    </row>
    <row r="691" spans="1:13" ht="18" thickBot="1" x14ac:dyDescent="0.35">
      <c r="A691" s="212">
        <v>57</v>
      </c>
      <c r="B691" s="212" t="s">
        <v>1580</v>
      </c>
      <c r="C691" s="213" t="s">
        <v>405</v>
      </c>
      <c r="D691" s="213">
        <v>53601</v>
      </c>
      <c r="E691" s="213" t="s">
        <v>1586</v>
      </c>
      <c r="F691" s="221">
        <f>IFERROR(VLOOKUP(D691,'Vta RdV'!$A$3:$B$2000,2,0),0)</f>
        <v>0</v>
      </c>
      <c r="G691" s="221">
        <f>VLOOKUP(D691,Objetivos!$G$5:$H$3000,2,0)</f>
        <v>0</v>
      </c>
      <c r="H691" s="224" t="e">
        <f t="shared" si="29"/>
        <v>#DIV/0!</v>
      </c>
      <c r="I691" s="221" t="e">
        <f>IF(H691="",0,RANK($H691,H690:H691,0))</f>
        <v>#DIV/0!</v>
      </c>
      <c r="L691" s="100"/>
      <c r="M691" s="84" t="s">
        <v>2582</v>
      </c>
    </row>
    <row r="692" spans="1:13" ht="17.25" x14ac:dyDescent="0.3">
      <c r="A692" s="206">
        <v>57</v>
      </c>
      <c r="B692" s="206" t="s">
        <v>1580</v>
      </c>
      <c r="C692" s="207" t="s">
        <v>405</v>
      </c>
      <c r="D692" s="207">
        <v>20269</v>
      </c>
      <c r="E692" s="207" t="s">
        <v>1587</v>
      </c>
      <c r="F692" s="66">
        <f>IFERROR(VLOOKUP(D692,'Vta RdV'!$A$3:$B$2000,2,0),0)</f>
        <v>550.05999999999995</v>
      </c>
      <c r="G692" s="66">
        <f>VLOOKUP(D692,Objetivos!$G$5:$H$3000,2,0)</f>
        <v>1525.5076378947369</v>
      </c>
      <c r="H692" s="67">
        <f t="shared" si="29"/>
        <v>0.3605750547136593</v>
      </c>
      <c r="I692" s="66">
        <f>IF(H692="",0,RANK($H692,H692:H693,0))</f>
        <v>2</v>
      </c>
      <c r="L692" s="100"/>
      <c r="M692" s="84" t="s">
        <v>2582</v>
      </c>
    </row>
    <row r="693" spans="1:13" ht="18" thickBot="1" x14ac:dyDescent="0.35">
      <c r="A693" s="208">
        <v>57</v>
      </c>
      <c r="B693" s="208" t="s">
        <v>1580</v>
      </c>
      <c r="C693" s="209" t="s">
        <v>405</v>
      </c>
      <c r="D693" s="209">
        <v>42260</v>
      </c>
      <c r="E693" s="209" t="s">
        <v>1588</v>
      </c>
      <c r="F693" s="55">
        <f>IFERROR(VLOOKUP(D693,'Vta RdV'!$A$3:$B$2000,2,0),0)</f>
        <v>1821.32</v>
      </c>
      <c r="G693" s="55">
        <f>VLOOKUP(D693,Objetivos!$G$5:$H$3000,2,0)</f>
        <v>1863.8487494736842</v>
      </c>
      <c r="H693" s="56">
        <f t="shared" si="29"/>
        <v>0.97718229578140736</v>
      </c>
      <c r="I693" s="55">
        <f>IF(H693="",0,RANK($H693,H692:H693,0))</f>
        <v>1</v>
      </c>
      <c r="L693" s="100"/>
      <c r="M693" s="84" t="s">
        <v>2582</v>
      </c>
    </row>
    <row r="694" spans="1:13" ht="17.25" x14ac:dyDescent="0.3">
      <c r="A694" s="216">
        <v>57</v>
      </c>
      <c r="B694" s="216" t="s">
        <v>1580</v>
      </c>
      <c r="C694" s="217" t="s">
        <v>405</v>
      </c>
      <c r="D694" s="217">
        <v>54020</v>
      </c>
      <c r="E694" s="217" t="s">
        <v>1589</v>
      </c>
      <c r="F694" s="222">
        <f>IFERROR(VLOOKUP(D694,'Vta RdV'!$A$3:$B$2000,2,0),0)</f>
        <v>86.8</v>
      </c>
      <c r="G694" s="222">
        <f>VLOOKUP(D694,Objetivos!$G$5:$H$3000,2,0)</f>
        <v>960.17736000000014</v>
      </c>
      <c r="H694" s="225">
        <f t="shared" ref="H694:H696" si="31">+F694/G694</f>
        <v>9.0399965273082444E-2</v>
      </c>
      <c r="I694" s="222">
        <f>IF(H694="",0,RANK($H694,H694:H696,0))</f>
        <v>1</v>
      </c>
      <c r="L694" s="100"/>
      <c r="M694" s="84" t="s">
        <v>2582</v>
      </c>
    </row>
    <row r="695" spans="1:13" ht="17.25" x14ac:dyDescent="0.3">
      <c r="A695" s="210">
        <v>57</v>
      </c>
      <c r="B695" s="210" t="s">
        <v>1580</v>
      </c>
      <c r="C695" s="211" t="s">
        <v>405</v>
      </c>
      <c r="D695" s="211">
        <v>54103</v>
      </c>
      <c r="E695" s="211" t="s">
        <v>2557</v>
      </c>
      <c r="F695" s="220">
        <f>IFERROR(VLOOKUP(D695,'Vta RdV'!$A$3:$B$2000,2,0),0)</f>
        <v>0</v>
      </c>
      <c r="G695" s="220">
        <f>VLOOKUP(D695,Objetivos!$G$5:$H$3000,2,0)</f>
        <v>1417.0708720000002</v>
      </c>
      <c r="H695" s="223">
        <f t="shared" si="31"/>
        <v>0</v>
      </c>
      <c r="I695" s="220">
        <f>IF(H695="",0,RANK($H695,H694:H696,0))</f>
        <v>2</v>
      </c>
      <c r="L695" s="100"/>
      <c r="M695" s="84" t="s">
        <v>2582</v>
      </c>
    </row>
    <row r="696" spans="1:13" ht="18" thickBot="1" x14ac:dyDescent="0.35">
      <c r="A696" s="212">
        <v>57</v>
      </c>
      <c r="B696" s="212" t="s">
        <v>1580</v>
      </c>
      <c r="C696" s="213" t="s">
        <v>405</v>
      </c>
      <c r="D696" s="213">
        <v>54014</v>
      </c>
      <c r="E696" s="213" t="s">
        <v>1590</v>
      </c>
      <c r="F696" s="221">
        <f>IFERROR(VLOOKUP(D696,'Vta RdV'!$A$3:$B$2000,2,0),0)</f>
        <v>0</v>
      </c>
      <c r="G696" s="221">
        <f>VLOOKUP(D696,Objetivos!$G$5:$H$3000,2,0)</f>
        <v>1151.6361440000001</v>
      </c>
      <c r="H696" s="224">
        <f t="shared" si="31"/>
        <v>0</v>
      </c>
      <c r="I696" s="221">
        <f>IF(H696="",0,RANK($H696,H694:H696,0))</f>
        <v>2</v>
      </c>
      <c r="L696" s="100"/>
      <c r="M696" s="84" t="s">
        <v>2582</v>
      </c>
    </row>
    <row r="697" spans="1:13" ht="17.25" x14ac:dyDescent="0.3">
      <c r="A697" s="206">
        <v>57</v>
      </c>
      <c r="B697" s="206" t="s">
        <v>1591</v>
      </c>
      <c r="C697" s="207" t="s">
        <v>191</v>
      </c>
      <c r="D697" s="207">
        <v>2292</v>
      </c>
      <c r="E697" s="207" t="s">
        <v>1592</v>
      </c>
      <c r="F697" s="66">
        <f>IFERROR(VLOOKUP(D697,'Vta RdV'!$A$3:$B$2000,2,0),0)</f>
        <v>1660.12</v>
      </c>
      <c r="G697" s="66">
        <f>VLOOKUP(D697,Objetivos!$G$5:$H$3000,2,0)</f>
        <v>2570.9876800000002</v>
      </c>
      <c r="H697" s="67">
        <f t="shared" si="29"/>
        <v>0.64571293472709279</v>
      </c>
      <c r="I697" s="66" t="e">
        <f>IF(H697="",0,RANK($H697,H697:H698,0))</f>
        <v>#DIV/0!</v>
      </c>
      <c r="L697" s="100"/>
      <c r="M697" s="84" t="s">
        <v>2582</v>
      </c>
    </row>
    <row r="698" spans="1:13" ht="18" thickBot="1" x14ac:dyDescent="0.35">
      <c r="A698" s="208">
        <v>57</v>
      </c>
      <c r="B698" s="208" t="s">
        <v>1591</v>
      </c>
      <c r="C698" s="209" t="s">
        <v>191</v>
      </c>
      <c r="D698" s="209">
        <v>4997</v>
      </c>
      <c r="E698" s="209" t="s">
        <v>1593</v>
      </c>
      <c r="F698" s="55">
        <f>IFERROR(VLOOKUP(D698,'Vta RdV'!$A$3:$B$2000,2,0),0)</f>
        <v>0</v>
      </c>
      <c r="G698" s="55">
        <f>VLOOKUP(D698,Objetivos!$G$5:$H$3000,2,0)</f>
        <v>0</v>
      </c>
      <c r="H698" s="56" t="e">
        <f t="shared" si="29"/>
        <v>#DIV/0!</v>
      </c>
      <c r="I698" s="55" t="e">
        <f>IF(H698="",0,RANK($H698,H697:H698,0))</f>
        <v>#DIV/0!</v>
      </c>
      <c r="L698" s="100"/>
      <c r="M698" s="84" t="s">
        <v>2582</v>
      </c>
    </row>
    <row r="699" spans="1:13" ht="17.25" x14ac:dyDescent="0.3">
      <c r="A699" s="210">
        <v>57</v>
      </c>
      <c r="B699" s="210" t="s">
        <v>1591</v>
      </c>
      <c r="C699" s="211" t="s">
        <v>191</v>
      </c>
      <c r="D699" s="211">
        <v>40278</v>
      </c>
      <c r="E699" s="211" t="s">
        <v>1594</v>
      </c>
      <c r="F699" s="220">
        <f>IFERROR(VLOOKUP(D699,'Vta RdV'!$A$3:$B$2000,2,0),0)</f>
        <v>3758.42</v>
      </c>
      <c r="G699" s="220">
        <f>VLOOKUP(D699,Objetivos!$G$5:$H$3000,2,0)</f>
        <v>2471.5196080000005</v>
      </c>
      <c r="H699" s="223">
        <f t="shared" si="29"/>
        <v>1.5206919612672558</v>
      </c>
      <c r="I699" s="220">
        <f>IF(H699="",0,RANK($H699,H699:H700,0))</f>
        <v>1</v>
      </c>
      <c r="L699" s="100"/>
      <c r="M699" s="84" t="s">
        <v>2582</v>
      </c>
    </row>
    <row r="700" spans="1:13" ht="18" thickBot="1" x14ac:dyDescent="0.35">
      <c r="A700" s="212">
        <v>57</v>
      </c>
      <c r="B700" s="212" t="s">
        <v>1591</v>
      </c>
      <c r="C700" s="213" t="s">
        <v>191</v>
      </c>
      <c r="D700" s="213">
        <v>7523</v>
      </c>
      <c r="E700" s="213" t="s">
        <v>1595</v>
      </c>
      <c r="F700" s="221">
        <f>IFERROR(VLOOKUP(D700,'Vta RdV'!$A$3:$B$2000,2,0),0)</f>
        <v>50.94</v>
      </c>
      <c r="G700" s="221">
        <f>VLOOKUP(D700,Objetivos!$G$5:$H$3000,2,0)</f>
        <v>1938.1151200000002</v>
      </c>
      <c r="H700" s="224">
        <f t="shared" si="29"/>
        <v>2.6283268457242104E-2</v>
      </c>
      <c r="I700" s="221">
        <f>IF(H700="",0,RANK($H700,H699:H700,0))</f>
        <v>2</v>
      </c>
      <c r="L700" s="100"/>
      <c r="M700" s="84" t="s">
        <v>2582</v>
      </c>
    </row>
    <row r="701" spans="1:13" ht="17.25" x14ac:dyDescent="0.3">
      <c r="A701" s="206">
        <v>57</v>
      </c>
      <c r="B701" s="206" t="s">
        <v>1591</v>
      </c>
      <c r="C701" s="207" t="s">
        <v>191</v>
      </c>
      <c r="D701" s="207">
        <v>52237</v>
      </c>
      <c r="E701" s="207" t="s">
        <v>1596</v>
      </c>
      <c r="F701" s="66">
        <f>IFERROR(VLOOKUP(D701,'Vta RdV'!$A$3:$B$2000,2,0),0)</f>
        <v>464.47</v>
      </c>
      <c r="G701" s="66">
        <f>VLOOKUP(D701,Objetivos!$G$5:$H$3000,2,0)</f>
        <v>1781.1740960000004</v>
      </c>
      <c r="H701" s="67">
        <f t="shared" si="29"/>
        <v>0.26076619968989262</v>
      </c>
      <c r="I701" s="66">
        <f>IF(H701="",0,RANK($H701,H701:H702,0))</f>
        <v>2</v>
      </c>
      <c r="L701" s="100"/>
      <c r="M701" s="84" t="s">
        <v>2582</v>
      </c>
    </row>
    <row r="702" spans="1:13" ht="18" thickBot="1" x14ac:dyDescent="0.35">
      <c r="A702" s="208">
        <v>57</v>
      </c>
      <c r="B702" s="208" t="s">
        <v>1591</v>
      </c>
      <c r="C702" s="209" t="s">
        <v>191</v>
      </c>
      <c r="D702" s="209">
        <v>40432</v>
      </c>
      <c r="E702" s="209" t="s">
        <v>1597</v>
      </c>
      <c r="F702" s="55">
        <f>IFERROR(VLOOKUP(D702,'Vta RdV'!$A$3:$B$2000,2,0),0)</f>
        <v>1600.33</v>
      </c>
      <c r="G702" s="55">
        <f>VLOOKUP(D702,Objetivos!$G$5:$H$3000,2,0)</f>
        <v>1579.2046</v>
      </c>
      <c r="H702" s="56">
        <f t="shared" si="29"/>
        <v>1.0133772406691317</v>
      </c>
      <c r="I702" s="55">
        <f>IF(H702="",0,RANK($H702,H701:H702,0))</f>
        <v>1</v>
      </c>
      <c r="L702" s="100"/>
      <c r="M702" s="84" t="s">
        <v>2582</v>
      </c>
    </row>
    <row r="703" spans="1:13" ht="17.25" x14ac:dyDescent="0.3">
      <c r="A703" s="210">
        <v>57</v>
      </c>
      <c r="B703" s="210" t="s">
        <v>1591</v>
      </c>
      <c r="C703" s="211" t="s">
        <v>191</v>
      </c>
      <c r="D703" s="211">
        <v>6206</v>
      </c>
      <c r="E703" s="211" t="s">
        <v>1598</v>
      </c>
      <c r="F703" s="220">
        <f>IFERROR(VLOOKUP(D703,'Vta RdV'!$A$3:$B$2000,2,0),0)</f>
        <v>925.3</v>
      </c>
      <c r="G703" s="220">
        <f>VLOOKUP(D703,Objetivos!$G$5:$H$3000,2,0)</f>
        <v>1742.7746640000003</v>
      </c>
      <c r="H703" s="223">
        <f t="shared" si="29"/>
        <v>0.53093496199689982</v>
      </c>
      <c r="I703" s="220">
        <f>IF(H703="",0,RANK($H703,H703:H704,0))</f>
        <v>2</v>
      </c>
      <c r="L703" s="100"/>
      <c r="M703" s="84" t="s">
        <v>2582</v>
      </c>
    </row>
    <row r="704" spans="1:13" ht="18" thickBot="1" x14ac:dyDescent="0.35">
      <c r="A704" s="212">
        <v>57</v>
      </c>
      <c r="B704" s="212" t="s">
        <v>1591</v>
      </c>
      <c r="C704" s="213" t="s">
        <v>191</v>
      </c>
      <c r="D704" s="213">
        <v>42190</v>
      </c>
      <c r="E704" s="213" t="s">
        <v>1599</v>
      </c>
      <c r="F704" s="221">
        <f>IFERROR(VLOOKUP(D704,'Vta RdV'!$A$3:$B$2000,2,0),0)</f>
        <v>903.35</v>
      </c>
      <c r="G704" s="221">
        <f>VLOOKUP(D704,Objetivos!$G$5:$H$3000,2,0)</f>
        <v>1191.1779120000001</v>
      </c>
      <c r="H704" s="224">
        <f t="shared" si="29"/>
        <v>0.7583669835543424</v>
      </c>
      <c r="I704" s="221">
        <f>IF(H704="",0,RANK($H704,H703:H704,0))</f>
        <v>1</v>
      </c>
      <c r="L704" s="100"/>
      <c r="M704" s="84" t="s">
        <v>2582</v>
      </c>
    </row>
    <row r="705" spans="1:13" ht="17.25" x14ac:dyDescent="0.3">
      <c r="A705" s="214">
        <v>57</v>
      </c>
      <c r="B705" s="214" t="s">
        <v>1591</v>
      </c>
      <c r="C705" s="215" t="s">
        <v>191</v>
      </c>
      <c r="D705" s="215">
        <v>53818</v>
      </c>
      <c r="E705" s="215" t="s">
        <v>1600</v>
      </c>
      <c r="F705" s="53">
        <f>IFERROR(VLOOKUP(D705,'Vta RdV'!$A$3:$B$2000,2,0),0)</f>
        <v>1426.5900000000001</v>
      </c>
      <c r="G705" s="53">
        <f>VLOOKUP(D705,Objetivos!$G$5:$H$3000,2,0)</f>
        <v>1604.014752</v>
      </c>
      <c r="H705" s="61">
        <f t="shared" si="29"/>
        <v>0.88938708214573836</v>
      </c>
      <c r="I705" s="53">
        <f>IF(H705="",0,RANK($H705,H705:H707,0))</f>
        <v>1</v>
      </c>
      <c r="L705" s="100"/>
      <c r="M705" s="84" t="s">
        <v>2582</v>
      </c>
    </row>
    <row r="706" spans="1:13" ht="17.25" x14ac:dyDescent="0.3">
      <c r="A706" s="206">
        <v>57</v>
      </c>
      <c r="B706" s="206" t="s">
        <v>1591</v>
      </c>
      <c r="C706" s="207" t="s">
        <v>191</v>
      </c>
      <c r="D706" s="207">
        <v>660</v>
      </c>
      <c r="E706" s="207" t="s">
        <v>1601</v>
      </c>
      <c r="F706" s="66">
        <f>IFERROR(VLOOKUP(D706,'Vta RdV'!$A$3:$B$2000,2,0),0)</f>
        <v>722.97</v>
      </c>
      <c r="G706" s="66">
        <f>VLOOKUP(D706,Objetivos!$G$5:$H$3000,2,0)</f>
        <v>1218.548344</v>
      </c>
      <c r="H706" s="67">
        <f t="shared" si="29"/>
        <v>0.59330432277047185</v>
      </c>
      <c r="I706" s="66">
        <f>IF(H706="",0,RANK($H706,H705:H707,0))</f>
        <v>2</v>
      </c>
      <c r="L706" s="100"/>
      <c r="M706" s="84" t="s">
        <v>2582</v>
      </c>
    </row>
    <row r="707" spans="1:13" ht="18" thickBot="1" x14ac:dyDescent="0.35">
      <c r="A707" s="208">
        <v>57</v>
      </c>
      <c r="B707" s="208" t="s">
        <v>1591</v>
      </c>
      <c r="C707" s="209" t="s">
        <v>191</v>
      </c>
      <c r="D707" s="209">
        <v>53088</v>
      </c>
      <c r="E707" s="209" t="s">
        <v>1602</v>
      </c>
      <c r="F707" s="55">
        <f>IFERROR(VLOOKUP(D707,'Vta RdV'!$A$3:$B$2000,2,0),0)</f>
        <v>537.43999999999994</v>
      </c>
      <c r="G707" s="55">
        <f>VLOOKUP(D707,Objetivos!$G$5:$H$3000,2,0)</f>
        <v>1318.0582480000003</v>
      </c>
      <c r="H707" s="56">
        <f t="shared" si="29"/>
        <v>0.40775132723876389</v>
      </c>
      <c r="I707" s="55">
        <f>IF(H707="",0,RANK($H707,H705:H707,0))</f>
        <v>3</v>
      </c>
      <c r="L707" s="100"/>
      <c r="M707" s="84" t="s">
        <v>2582</v>
      </c>
    </row>
    <row r="708" spans="1:13" ht="17.25" x14ac:dyDescent="0.3">
      <c r="A708" s="210">
        <v>57</v>
      </c>
      <c r="B708" s="210" t="s">
        <v>1603</v>
      </c>
      <c r="C708" s="211" t="s">
        <v>410</v>
      </c>
      <c r="D708" s="211">
        <v>698</v>
      </c>
      <c r="E708" s="211" t="s">
        <v>1604</v>
      </c>
      <c r="F708" s="220">
        <f>IFERROR(VLOOKUP(D708,'Vta RdV'!$A$3:$B$2000,2,0),0)</f>
        <v>1307.98</v>
      </c>
      <c r="G708" s="220">
        <f>VLOOKUP(D708,Objetivos!$G$5:$H$3000,2,0)</f>
        <v>2906.8727915789477</v>
      </c>
      <c r="H708" s="223">
        <f t="shared" si="29"/>
        <v>0.4499612104764773</v>
      </c>
      <c r="I708" s="220">
        <f>IF(H708="",0,RANK($H708,H708:H709,0))</f>
        <v>2</v>
      </c>
      <c r="L708" s="100"/>
      <c r="M708" s="84" t="s">
        <v>2582</v>
      </c>
    </row>
    <row r="709" spans="1:13" ht="18" thickBot="1" x14ac:dyDescent="0.35">
      <c r="A709" s="212">
        <v>57</v>
      </c>
      <c r="B709" s="212" t="s">
        <v>1603</v>
      </c>
      <c r="C709" s="213" t="s">
        <v>410</v>
      </c>
      <c r="D709" s="213">
        <v>58716</v>
      </c>
      <c r="E709" s="213" t="s">
        <v>1605</v>
      </c>
      <c r="F709" s="221">
        <f>IFERROR(VLOOKUP(D709,'Vta RdV'!$A$3:$B$2000,2,0),0)</f>
        <v>1155.1199999999999</v>
      </c>
      <c r="G709" s="221">
        <f>VLOOKUP(D709,Objetivos!$G$5:$H$3000,2,0)</f>
        <v>1972.9731199999999</v>
      </c>
      <c r="H709" s="224">
        <f t="shared" si="29"/>
        <v>0.5854717371922431</v>
      </c>
      <c r="I709" s="221">
        <f>IF(H709="",0,RANK($H709,H708:H709,0))</f>
        <v>1</v>
      </c>
      <c r="L709" s="100"/>
      <c r="M709" s="84" t="s">
        <v>2582</v>
      </c>
    </row>
    <row r="710" spans="1:13" ht="17.25" x14ac:dyDescent="0.3">
      <c r="A710" s="206">
        <v>57</v>
      </c>
      <c r="B710" s="206" t="s">
        <v>1603</v>
      </c>
      <c r="C710" s="207" t="s">
        <v>410</v>
      </c>
      <c r="D710" s="207">
        <v>1622</v>
      </c>
      <c r="E710" s="207" t="s">
        <v>1606</v>
      </c>
      <c r="F710" s="66">
        <f>IFERROR(VLOOKUP(D710,'Vta RdV'!$A$3:$B$2000,2,0),0)</f>
        <v>672.23000000000013</v>
      </c>
      <c r="G710" s="66">
        <f>VLOOKUP(D710,Objetivos!$G$5:$H$3000,2,0)</f>
        <v>1770.8975410526318</v>
      </c>
      <c r="H710" s="67">
        <f t="shared" si="29"/>
        <v>0.3795984716317482</v>
      </c>
      <c r="I710" s="66">
        <f>IF(H710="",0,RANK($H710,H710:H711,0))</f>
        <v>1</v>
      </c>
      <c r="L710" s="100"/>
      <c r="M710" s="84" t="s">
        <v>2582</v>
      </c>
    </row>
    <row r="711" spans="1:13" ht="18" thickBot="1" x14ac:dyDescent="0.35">
      <c r="A711" s="208">
        <v>57</v>
      </c>
      <c r="B711" s="208" t="s">
        <v>1603</v>
      </c>
      <c r="C711" s="209" t="s">
        <v>410</v>
      </c>
      <c r="D711" s="209">
        <v>52417</v>
      </c>
      <c r="E711" s="209" t="s">
        <v>1607</v>
      </c>
      <c r="F711" s="55">
        <f>IFERROR(VLOOKUP(D711,'Vta RdV'!$A$3:$B$2000,2,0),0)</f>
        <v>437.93</v>
      </c>
      <c r="G711" s="55">
        <f>VLOOKUP(D711,Objetivos!$G$5:$H$3000,2,0)</f>
        <v>1613.9522044444445</v>
      </c>
      <c r="H711" s="56">
        <f t="shared" si="29"/>
        <v>0.27134012940038982</v>
      </c>
      <c r="I711" s="55">
        <f>IF(H711="",0,RANK($H711,H710:H711,0))</f>
        <v>2</v>
      </c>
      <c r="L711" s="100"/>
      <c r="M711" s="84" t="s">
        <v>2582</v>
      </c>
    </row>
    <row r="712" spans="1:13" ht="17.25" x14ac:dyDescent="0.3">
      <c r="A712" s="210">
        <v>57</v>
      </c>
      <c r="B712" s="210" t="s">
        <v>1603</v>
      </c>
      <c r="C712" s="211" t="s">
        <v>410</v>
      </c>
      <c r="D712" s="211">
        <v>30267</v>
      </c>
      <c r="E712" s="211" t="s">
        <v>1608</v>
      </c>
      <c r="F712" s="220">
        <f>IFERROR(VLOOKUP(D712,'Vta RdV'!$A$3:$B$2000,2,0),0)</f>
        <v>941.78000000000009</v>
      </c>
      <c r="G712" s="220">
        <f>VLOOKUP(D712,Objetivos!$G$5:$H$3000,2,0)</f>
        <v>1522.1474105263158</v>
      </c>
      <c r="H712" s="223">
        <f t="shared" si="29"/>
        <v>0.6187179989843159</v>
      </c>
      <c r="I712" s="220">
        <f>IF(H712="",0,RANK($H712,H712:H713,0))</f>
        <v>2</v>
      </c>
      <c r="L712" s="100"/>
      <c r="M712" s="84" t="s">
        <v>2582</v>
      </c>
    </row>
    <row r="713" spans="1:13" ht="18" thickBot="1" x14ac:dyDescent="0.35">
      <c r="A713" s="212">
        <v>57</v>
      </c>
      <c r="B713" s="212" t="s">
        <v>1603</v>
      </c>
      <c r="C713" s="213" t="s">
        <v>410</v>
      </c>
      <c r="D713" s="213">
        <v>42326</v>
      </c>
      <c r="E713" s="213" t="s">
        <v>1609</v>
      </c>
      <c r="F713" s="221">
        <f>IFERROR(VLOOKUP(D713,'Vta RdV'!$A$3:$B$2000,2,0),0)</f>
        <v>1206.3300000000002</v>
      </c>
      <c r="G713" s="221">
        <f>VLOOKUP(D713,Objetivos!$G$5:$H$3000,2,0)</f>
        <v>1596.2588968421055</v>
      </c>
      <c r="H713" s="224">
        <f t="shared" ref="H713:H773" si="32">+F713/G713</f>
        <v>0.75572327420476371</v>
      </c>
      <c r="I713" s="221">
        <f>IF(H713="",0,RANK($H713,H712:H713,0))</f>
        <v>1</v>
      </c>
      <c r="L713" s="100"/>
      <c r="M713" s="84" t="s">
        <v>2582</v>
      </c>
    </row>
    <row r="714" spans="1:13" ht="17.25" x14ac:dyDescent="0.3">
      <c r="A714" s="214">
        <v>57</v>
      </c>
      <c r="B714" s="214" t="s">
        <v>1603</v>
      </c>
      <c r="C714" s="215" t="s">
        <v>410</v>
      </c>
      <c r="D714" s="215">
        <v>52078</v>
      </c>
      <c r="E714" s="215" t="s">
        <v>1610</v>
      </c>
      <c r="F714" s="53">
        <f>IFERROR(VLOOKUP(D714,'Vta RdV'!$A$3:$B$2000,2,0),0)</f>
        <v>1206.3899999999999</v>
      </c>
      <c r="G714" s="53">
        <f>VLOOKUP(D714,Objetivos!$G$5:$H$3000,2,0)</f>
        <v>1508.0769010526317</v>
      </c>
      <c r="H714" s="61">
        <f t="shared" si="32"/>
        <v>0.79995257480433823</v>
      </c>
      <c r="I714" s="66">
        <f>IF(H714="",0,RANK($H714,H714:H715,0))</f>
        <v>1</v>
      </c>
      <c r="L714" s="100"/>
      <c r="M714" s="84" t="s">
        <v>2582</v>
      </c>
    </row>
    <row r="715" spans="1:13" ht="18" thickBot="1" x14ac:dyDescent="0.35">
      <c r="A715" s="208">
        <v>57</v>
      </c>
      <c r="B715" s="208" t="s">
        <v>1603</v>
      </c>
      <c r="C715" s="209" t="s">
        <v>410</v>
      </c>
      <c r="D715" s="209">
        <v>53468</v>
      </c>
      <c r="E715" s="209" t="s">
        <v>1611</v>
      </c>
      <c r="F715" s="55">
        <f>IFERROR(VLOOKUP(D715,'Vta RdV'!$A$3:$B$2000,2,0),0)</f>
        <v>888.43000000000006</v>
      </c>
      <c r="G715" s="55">
        <f>VLOOKUP(D715,Objetivos!$G$5:$H$3000,2,0)</f>
        <v>1219.8023644444445</v>
      </c>
      <c r="H715" s="56">
        <f t="shared" si="32"/>
        <v>0.72833929978864487</v>
      </c>
      <c r="I715" s="55">
        <f>IF(H715="",0,RANK($H715,H714:H715,0))</f>
        <v>2</v>
      </c>
      <c r="L715" s="100"/>
      <c r="M715" s="84" t="s">
        <v>2582</v>
      </c>
    </row>
    <row r="716" spans="1:13" ht="17.25" x14ac:dyDescent="0.3">
      <c r="A716" s="210">
        <v>57</v>
      </c>
      <c r="B716" s="210" t="s">
        <v>1603</v>
      </c>
      <c r="C716" s="211" t="s">
        <v>410</v>
      </c>
      <c r="D716" s="211">
        <v>53577</v>
      </c>
      <c r="E716" s="211" t="s">
        <v>1612</v>
      </c>
      <c r="F716" s="220">
        <f>IFERROR(VLOOKUP(D716,'Vta RdV'!$A$3:$B$2000,2,0),0)</f>
        <v>1014.8599999999999</v>
      </c>
      <c r="G716" s="220">
        <f>VLOOKUP(D716,Objetivos!$G$5:$H$3000,2,0)</f>
        <v>1184.1476294736842</v>
      </c>
      <c r="H716" s="223">
        <f t="shared" si="32"/>
        <v>0.8570384086746623</v>
      </c>
      <c r="I716" s="220">
        <f>IF(H716="",0,RANK($H716,H716:H717,0))</f>
        <v>2</v>
      </c>
      <c r="L716" s="100"/>
      <c r="M716" s="84" t="s">
        <v>2582</v>
      </c>
    </row>
    <row r="717" spans="1:13" ht="18" thickBot="1" x14ac:dyDescent="0.35">
      <c r="A717" s="212">
        <v>57</v>
      </c>
      <c r="B717" s="212" t="s">
        <v>1603</v>
      </c>
      <c r="C717" s="213" t="s">
        <v>410</v>
      </c>
      <c r="D717" s="213">
        <v>54070</v>
      </c>
      <c r="E717" s="213" t="s">
        <v>1613</v>
      </c>
      <c r="F717" s="221">
        <f>IFERROR(VLOOKUP(D717,'Vta RdV'!$A$3:$B$2000,2,0),0)</f>
        <v>1309.25</v>
      </c>
      <c r="G717" s="221">
        <f>VLOOKUP(D717,Objetivos!$G$5:$H$3000,2,0)</f>
        <v>1183.75476</v>
      </c>
      <c r="H717" s="224">
        <f t="shared" si="32"/>
        <v>1.1060145599752436</v>
      </c>
      <c r="I717" s="221">
        <f>IF(H717="",0,RANK($H717,H716:H717,0))</f>
        <v>1</v>
      </c>
      <c r="L717" s="100"/>
      <c r="M717" s="84" t="s">
        <v>2582</v>
      </c>
    </row>
    <row r="718" spans="1:13" ht="17.25" x14ac:dyDescent="0.3">
      <c r="A718" s="206">
        <v>57</v>
      </c>
      <c r="B718" s="206" t="s">
        <v>1614</v>
      </c>
      <c r="C718" s="207" t="s">
        <v>403</v>
      </c>
      <c r="D718" s="207">
        <v>50055</v>
      </c>
      <c r="E718" s="207" t="s">
        <v>1615</v>
      </c>
      <c r="F718" s="66">
        <f>IFERROR(VLOOKUP(D718,'Vta RdV'!$A$3:$B$2000,2,0),0)</f>
        <v>4588.55</v>
      </c>
      <c r="G718" s="66">
        <f>VLOOKUP(D718,Objetivos!$G$5:$H$3000,2,0)</f>
        <v>6891.4070315789477</v>
      </c>
      <c r="H718" s="67">
        <f t="shared" si="32"/>
        <v>0.66583645095603639</v>
      </c>
      <c r="I718" s="66">
        <f>IF(H718="",0,RANK($H718,H718:H719,0))</f>
        <v>2</v>
      </c>
      <c r="L718" s="100"/>
      <c r="M718" s="84" t="s">
        <v>2582</v>
      </c>
    </row>
    <row r="719" spans="1:13" ht="18" thickBot="1" x14ac:dyDescent="0.35">
      <c r="A719" s="208">
        <v>57</v>
      </c>
      <c r="B719" s="208" t="s">
        <v>1614</v>
      </c>
      <c r="C719" s="209" t="s">
        <v>403</v>
      </c>
      <c r="D719" s="209">
        <v>5177</v>
      </c>
      <c r="E719" s="209" t="s">
        <v>1616</v>
      </c>
      <c r="F719" s="55">
        <f>IFERROR(VLOOKUP(D719,'Vta RdV'!$A$3:$B$2000,2,0),0)</f>
        <v>2574.2399999999998</v>
      </c>
      <c r="G719" s="55">
        <f>VLOOKUP(D719,Objetivos!$G$5:$H$3000,2,0)</f>
        <v>3624.0321684210526</v>
      </c>
      <c r="H719" s="56">
        <f t="shared" si="32"/>
        <v>0.71032482063247393</v>
      </c>
      <c r="I719" s="55">
        <f>IF(H719="",0,RANK($H719,H718:H719,0))</f>
        <v>1</v>
      </c>
      <c r="L719" s="100"/>
      <c r="M719" s="84" t="s">
        <v>2582</v>
      </c>
    </row>
    <row r="720" spans="1:13" ht="17.25" x14ac:dyDescent="0.3">
      <c r="A720" s="210">
        <v>57</v>
      </c>
      <c r="B720" s="210" t="s">
        <v>1614</v>
      </c>
      <c r="C720" s="211" t="s">
        <v>403</v>
      </c>
      <c r="D720" s="211">
        <v>5549</v>
      </c>
      <c r="E720" s="211" t="s">
        <v>1617</v>
      </c>
      <c r="F720" s="220">
        <f>IFERROR(VLOOKUP(D720,'Vta RdV'!$A$3:$B$2000,2,0),0)</f>
        <v>2259.77</v>
      </c>
      <c r="G720" s="220">
        <f>VLOOKUP(D720,Objetivos!$G$5:$H$3000,2,0)</f>
        <v>3064.3932547368422</v>
      </c>
      <c r="H720" s="223">
        <f t="shared" si="32"/>
        <v>0.73742819936929405</v>
      </c>
      <c r="I720" s="220">
        <f>IF(H720="",0,RANK($H720,H720:H721,0))</f>
        <v>1</v>
      </c>
      <c r="L720" s="100"/>
      <c r="M720" s="84" t="s">
        <v>2582</v>
      </c>
    </row>
    <row r="721" spans="1:13" ht="18" thickBot="1" x14ac:dyDescent="0.35">
      <c r="A721" s="212">
        <v>57</v>
      </c>
      <c r="B721" s="212" t="s">
        <v>1614</v>
      </c>
      <c r="C721" s="213" t="s">
        <v>403</v>
      </c>
      <c r="D721" s="213">
        <v>5111</v>
      </c>
      <c r="E721" s="213" t="s">
        <v>1618</v>
      </c>
      <c r="F721" s="221">
        <f>IFERROR(VLOOKUP(D721,'Vta RdV'!$A$3:$B$2000,2,0),0)</f>
        <v>1157.31</v>
      </c>
      <c r="G721" s="221">
        <f>VLOOKUP(D721,Objetivos!$G$5:$H$3000,2,0)</f>
        <v>2855.6175831578948</v>
      </c>
      <c r="H721" s="224">
        <f t="shared" si="32"/>
        <v>0.40527485431721727</v>
      </c>
      <c r="I721" s="221">
        <f>IF(H721="",0,RANK($H721,H720:H721,0))</f>
        <v>2</v>
      </c>
      <c r="L721" s="100"/>
      <c r="M721" s="84" t="s">
        <v>2582</v>
      </c>
    </row>
    <row r="722" spans="1:13" ht="17.25" x14ac:dyDescent="0.3">
      <c r="A722" s="206">
        <v>57</v>
      </c>
      <c r="B722" s="206" t="s">
        <v>1614</v>
      </c>
      <c r="C722" s="207" t="s">
        <v>403</v>
      </c>
      <c r="D722" s="207">
        <v>7088</v>
      </c>
      <c r="E722" s="207" t="s">
        <v>1619</v>
      </c>
      <c r="F722" s="66">
        <f>IFERROR(VLOOKUP(D722,'Vta RdV'!$A$3:$B$2000,2,0),0)</f>
        <v>2176.34</v>
      </c>
      <c r="G722" s="66">
        <f>VLOOKUP(D722,Objetivos!$G$5:$H$3000,2,0)</f>
        <v>2837.4018694736842</v>
      </c>
      <c r="H722" s="67">
        <f t="shared" si="32"/>
        <v>0.76701859663033711</v>
      </c>
      <c r="I722" s="66">
        <f>IF(H722="",0,RANK($H722,H722:H723,0))</f>
        <v>1</v>
      </c>
      <c r="L722" s="100"/>
      <c r="M722" s="84" t="s">
        <v>2582</v>
      </c>
    </row>
    <row r="723" spans="1:13" ht="18" thickBot="1" x14ac:dyDescent="0.35">
      <c r="A723" s="208">
        <v>57</v>
      </c>
      <c r="B723" s="208" t="s">
        <v>1614</v>
      </c>
      <c r="C723" s="209" t="s">
        <v>403</v>
      </c>
      <c r="D723" s="209">
        <v>436</v>
      </c>
      <c r="E723" s="209" t="s">
        <v>1620</v>
      </c>
      <c r="F723" s="55">
        <f>IFERROR(VLOOKUP(D723,'Vta RdV'!$A$3:$B$2000,2,0),0)</f>
        <v>533.27</v>
      </c>
      <c r="G723" s="55">
        <f>VLOOKUP(D723,Objetivos!$G$5:$H$3000,2,0)</f>
        <v>1875.022947368421</v>
      </c>
      <c r="H723" s="56">
        <f t="shared" si="32"/>
        <v>0.28440718592187897</v>
      </c>
      <c r="I723" s="55">
        <f>IF(H723="",0,RANK($H723,H722:H723,0))</f>
        <v>2</v>
      </c>
      <c r="L723" s="100"/>
      <c r="M723" s="84" t="s">
        <v>2582</v>
      </c>
    </row>
    <row r="724" spans="1:13" ht="17.25" x14ac:dyDescent="0.3">
      <c r="A724" s="210">
        <v>57</v>
      </c>
      <c r="B724" s="210" t="s">
        <v>1614</v>
      </c>
      <c r="C724" s="211" t="s">
        <v>403</v>
      </c>
      <c r="D724" s="211">
        <v>58902</v>
      </c>
      <c r="E724" s="211" t="s">
        <v>1621</v>
      </c>
      <c r="F724" s="220">
        <f>IFERROR(VLOOKUP(D724,'Vta RdV'!$A$3:$B$2000,2,0),0)</f>
        <v>692.45</v>
      </c>
      <c r="G724" s="220">
        <f>VLOOKUP(D724,Objetivos!$G$5:$H$3000,2,0)</f>
        <v>1825.88104</v>
      </c>
      <c r="H724" s="223">
        <f t="shared" si="32"/>
        <v>0.37924157424845162</v>
      </c>
      <c r="I724" s="220">
        <f>IF(H724="",0,RANK($H724,H724:H725,0))</f>
        <v>2</v>
      </c>
      <c r="L724" s="100"/>
      <c r="M724" s="84" t="s">
        <v>2582</v>
      </c>
    </row>
    <row r="725" spans="1:13" ht="18" thickBot="1" x14ac:dyDescent="0.35">
      <c r="A725" s="212">
        <v>57</v>
      </c>
      <c r="B725" s="212" t="s">
        <v>1614</v>
      </c>
      <c r="C725" s="213" t="s">
        <v>403</v>
      </c>
      <c r="D725" s="213">
        <v>53389</v>
      </c>
      <c r="E725" s="213" t="s">
        <v>1622</v>
      </c>
      <c r="F725" s="221">
        <f>IFERROR(VLOOKUP(D725,'Vta RdV'!$A$3:$B$2000,2,0),0)</f>
        <v>705.28</v>
      </c>
      <c r="G725" s="221">
        <f>VLOOKUP(D725,Objetivos!$G$5:$H$3000,2,0)</f>
        <v>1116.576690526316</v>
      </c>
      <c r="H725" s="224">
        <f t="shared" si="32"/>
        <v>0.63164492504993552</v>
      </c>
      <c r="I725" s="221">
        <f>IF(H725="",0,RANK($H725,H724:H725,0))</f>
        <v>1</v>
      </c>
      <c r="L725" s="100"/>
      <c r="M725" s="84" t="s">
        <v>2582</v>
      </c>
    </row>
    <row r="726" spans="1:13" ht="17.25" x14ac:dyDescent="0.3">
      <c r="A726" s="206">
        <v>57</v>
      </c>
      <c r="B726" s="206" t="s">
        <v>1614</v>
      </c>
      <c r="C726" s="207" t="s">
        <v>403</v>
      </c>
      <c r="D726" s="207">
        <v>53804</v>
      </c>
      <c r="E726" s="207" t="s">
        <v>1623</v>
      </c>
      <c r="F726" s="66">
        <f>IFERROR(VLOOKUP(D726,'Vta RdV'!$A$3:$B$2000,2,0),0)</f>
        <v>422.24999999999994</v>
      </c>
      <c r="G726" s="66">
        <f>VLOOKUP(D726,Objetivos!$G$5:$H$3000,2,0)</f>
        <v>787.05676000000005</v>
      </c>
      <c r="H726" s="67">
        <f t="shared" si="32"/>
        <v>0.53649243797867885</v>
      </c>
      <c r="I726" s="66">
        <f>IF(H726="",0,RANK($H726,H726:H727,0))</f>
        <v>2</v>
      </c>
      <c r="L726" s="100"/>
      <c r="M726" s="84" t="s">
        <v>2582</v>
      </c>
    </row>
    <row r="727" spans="1:13" ht="18" thickBot="1" x14ac:dyDescent="0.35">
      <c r="A727" s="208">
        <v>57</v>
      </c>
      <c r="B727" s="208" t="s">
        <v>1614</v>
      </c>
      <c r="C727" s="209" t="s">
        <v>403</v>
      </c>
      <c r="D727" s="209">
        <v>53659</v>
      </c>
      <c r="E727" s="209" t="s">
        <v>1624</v>
      </c>
      <c r="F727" s="55">
        <f>IFERROR(VLOOKUP(D727,'Vta RdV'!$A$3:$B$2000,2,0),0)</f>
        <v>604.83000000000004</v>
      </c>
      <c r="G727" s="55">
        <f>VLOOKUP(D727,Objetivos!$G$5:$H$3000,2,0)</f>
        <v>599.32019368421049</v>
      </c>
      <c r="H727" s="56">
        <f t="shared" si="32"/>
        <v>1.0091934267756255</v>
      </c>
      <c r="I727" s="55">
        <f>IF(H727="",0,RANK($H727,H726:H727,0))</f>
        <v>1</v>
      </c>
      <c r="L727" s="100"/>
      <c r="M727" s="84" t="s">
        <v>2582</v>
      </c>
    </row>
    <row r="728" spans="1:13" ht="17.25" x14ac:dyDescent="0.3">
      <c r="A728" s="210">
        <v>57</v>
      </c>
      <c r="B728" s="210" t="s">
        <v>1625</v>
      </c>
      <c r="C728" s="211" t="s">
        <v>769</v>
      </c>
      <c r="D728" s="211">
        <v>7925</v>
      </c>
      <c r="E728" s="211" t="s">
        <v>1626</v>
      </c>
      <c r="F728" s="220">
        <f>IFERROR(VLOOKUP(D728,'Vta RdV'!$A$3:$B$2000,2,0),0)</f>
        <v>1181.3500000000001</v>
      </c>
      <c r="G728" s="220">
        <f>VLOOKUP(D728,Objetivos!$G$5:$H$3000,2,0)</f>
        <v>2760.7732210526319</v>
      </c>
      <c r="H728" s="223">
        <f t="shared" si="32"/>
        <v>0.42790548350420943</v>
      </c>
      <c r="I728" s="220">
        <f>IF(H728="",0,RANK($H728,H728:H729,0))</f>
        <v>1</v>
      </c>
      <c r="L728" s="100"/>
      <c r="M728" s="84" t="s">
        <v>2582</v>
      </c>
    </row>
    <row r="729" spans="1:13" ht="18" thickBot="1" x14ac:dyDescent="0.35">
      <c r="A729" s="212">
        <v>57</v>
      </c>
      <c r="B729" s="212" t="s">
        <v>1625</v>
      </c>
      <c r="C729" s="213" t="s">
        <v>769</v>
      </c>
      <c r="D729" s="213">
        <v>2629</v>
      </c>
      <c r="E729" s="213" t="s">
        <v>1627</v>
      </c>
      <c r="F729" s="221">
        <f>IFERROR(VLOOKUP(D729,'Vta RdV'!$A$3:$B$2000,2,0),0)</f>
        <v>511.8</v>
      </c>
      <c r="G729" s="221">
        <f>VLOOKUP(D729,Objetivos!$G$5:$H$3000,2,0)</f>
        <v>2327.14516</v>
      </c>
      <c r="H729" s="224">
        <f t="shared" si="32"/>
        <v>0.21992611754395244</v>
      </c>
      <c r="I729" s="221">
        <f>IF(H729="",0,RANK($H729,H728:H729,0))</f>
        <v>2</v>
      </c>
      <c r="L729" s="100"/>
      <c r="M729" s="84" t="s">
        <v>2582</v>
      </c>
    </row>
    <row r="730" spans="1:13" ht="17.25" x14ac:dyDescent="0.3">
      <c r="A730" s="206">
        <v>57</v>
      </c>
      <c r="B730" s="206" t="s">
        <v>1625</v>
      </c>
      <c r="C730" s="207" t="s">
        <v>769</v>
      </c>
      <c r="D730" s="207">
        <v>1586</v>
      </c>
      <c r="E730" s="207" t="s">
        <v>1628</v>
      </c>
      <c r="F730" s="66">
        <f>IFERROR(VLOOKUP(D730,'Vta RdV'!$A$3:$B$2000,2,0),0)</f>
        <v>1120.6599999999999</v>
      </c>
      <c r="G730" s="66">
        <f>VLOOKUP(D730,Objetivos!$G$5:$H$3000,2,0)</f>
        <v>2358.3325136842104</v>
      </c>
      <c r="H730" s="67">
        <f t="shared" si="32"/>
        <v>0.47519168458958899</v>
      </c>
      <c r="I730" s="66">
        <f>IF(H730="",0,RANK($H730,H730:H731,0))</f>
        <v>2</v>
      </c>
      <c r="L730" s="100"/>
      <c r="M730" s="84" t="s">
        <v>2582</v>
      </c>
    </row>
    <row r="731" spans="1:13" ht="18" thickBot="1" x14ac:dyDescent="0.35">
      <c r="A731" s="208">
        <v>57</v>
      </c>
      <c r="B731" s="208" t="s">
        <v>1625</v>
      </c>
      <c r="C731" s="209" t="s">
        <v>769</v>
      </c>
      <c r="D731" s="209">
        <v>6375</v>
      </c>
      <c r="E731" s="209" t="s">
        <v>1629</v>
      </c>
      <c r="F731" s="55">
        <f>IFERROR(VLOOKUP(D731,'Vta RdV'!$A$3:$B$2000,2,0),0)</f>
        <v>2161.8000000000002</v>
      </c>
      <c r="G731" s="55">
        <f>VLOOKUP(D731,Objetivos!$G$5:$H$3000,2,0)</f>
        <v>2136.8823200000002</v>
      </c>
      <c r="H731" s="56">
        <f t="shared" si="32"/>
        <v>1.0116607637991033</v>
      </c>
      <c r="I731" s="55">
        <f>IF(H731="",0,RANK($H731,H730:H731,0))</f>
        <v>1</v>
      </c>
      <c r="L731" s="100"/>
      <c r="M731" s="84" t="s">
        <v>2582</v>
      </c>
    </row>
    <row r="732" spans="1:13" ht="17.25" x14ac:dyDescent="0.3">
      <c r="A732" s="210">
        <v>57</v>
      </c>
      <c r="B732" s="210" t="s">
        <v>1625</v>
      </c>
      <c r="C732" s="211" t="s">
        <v>769</v>
      </c>
      <c r="D732" s="211">
        <v>7482</v>
      </c>
      <c r="E732" s="211" t="s">
        <v>1630</v>
      </c>
      <c r="F732" s="220">
        <f>IFERROR(VLOOKUP(D732,'Vta RdV'!$A$3:$B$2000,2,0),0)</f>
        <v>0</v>
      </c>
      <c r="G732" s="220">
        <f>VLOOKUP(D732,Objetivos!$G$5:$H$3000,2,0)</f>
        <v>1988.4080926315792</v>
      </c>
      <c r="H732" s="223">
        <f t="shared" si="32"/>
        <v>0</v>
      </c>
      <c r="I732" s="220">
        <f>IF(H732="",0,RANK($H732,H732:H733,0))</f>
        <v>2</v>
      </c>
      <c r="L732" s="100"/>
      <c r="M732" s="84" t="s">
        <v>2582</v>
      </c>
    </row>
    <row r="733" spans="1:13" ht="18" thickBot="1" x14ac:dyDescent="0.35">
      <c r="A733" s="212">
        <v>57</v>
      </c>
      <c r="B733" s="212" t="s">
        <v>1625</v>
      </c>
      <c r="C733" s="213" t="s">
        <v>769</v>
      </c>
      <c r="D733" s="213">
        <v>528</v>
      </c>
      <c r="E733" s="213" t="s">
        <v>1631</v>
      </c>
      <c r="F733" s="221">
        <f>IFERROR(VLOOKUP(D733,'Vta RdV'!$A$3:$B$2000,2,0),0)</f>
        <v>171.77</v>
      </c>
      <c r="G733" s="221">
        <f>VLOOKUP(D733,Objetivos!$G$5:$H$3000,2,0)</f>
        <v>1901.8384880000003</v>
      </c>
      <c r="H733" s="224">
        <f t="shared" si="32"/>
        <v>9.0317869305839807E-2</v>
      </c>
      <c r="I733" s="221">
        <f>IF(H733="",0,RANK($H733,H732:H733,0))</f>
        <v>1</v>
      </c>
      <c r="L733" s="100"/>
      <c r="M733" s="84" t="s">
        <v>2582</v>
      </c>
    </row>
    <row r="734" spans="1:13" ht="17.25" x14ac:dyDescent="0.3">
      <c r="A734" s="214">
        <v>57</v>
      </c>
      <c r="B734" s="214" t="s">
        <v>1625</v>
      </c>
      <c r="C734" s="215" t="s">
        <v>769</v>
      </c>
      <c r="D734" s="215">
        <v>52197</v>
      </c>
      <c r="E734" s="215" t="s">
        <v>1632</v>
      </c>
      <c r="F734" s="53">
        <f>IFERROR(VLOOKUP(D734,'Vta RdV'!$A$3:$B$2000,2,0),0)</f>
        <v>1654.15</v>
      </c>
      <c r="G734" s="53">
        <f>VLOOKUP(D734,Objetivos!$G$5:$H$3000,2,0)</f>
        <v>1710.0128400000003</v>
      </c>
      <c r="H734" s="61">
        <f t="shared" si="32"/>
        <v>0.96733191781179828</v>
      </c>
      <c r="I734" s="53">
        <f>IF(H734="",0,RANK($H734,H734:H736,0))</f>
        <v>1</v>
      </c>
      <c r="L734" s="100"/>
      <c r="M734" s="84" t="s">
        <v>2582</v>
      </c>
    </row>
    <row r="735" spans="1:13" ht="17.25" x14ac:dyDescent="0.3">
      <c r="A735" s="206">
        <v>57</v>
      </c>
      <c r="B735" s="206" t="s">
        <v>1625</v>
      </c>
      <c r="C735" s="207" t="s">
        <v>769</v>
      </c>
      <c r="D735" s="207">
        <v>52456</v>
      </c>
      <c r="E735" s="207" t="s">
        <v>1633</v>
      </c>
      <c r="F735" s="66">
        <f>IFERROR(VLOOKUP(D735,'Vta RdV'!$A$3:$B$2000,2,0),0)</f>
        <v>582.14</v>
      </c>
      <c r="G735" s="66">
        <f>VLOOKUP(D735,Objetivos!$G$5:$H$3000,2,0)</f>
        <v>1683.1465600000001</v>
      </c>
      <c r="H735" s="67">
        <f t="shared" si="32"/>
        <v>0.34586411773909931</v>
      </c>
      <c r="I735" s="66">
        <f>IF(H735="",0,RANK($H735,H734:H736,0))</f>
        <v>3</v>
      </c>
      <c r="L735" s="100"/>
      <c r="M735" s="84" t="s">
        <v>2582</v>
      </c>
    </row>
    <row r="736" spans="1:13" ht="18" thickBot="1" x14ac:dyDescent="0.35">
      <c r="A736" s="208">
        <v>57</v>
      </c>
      <c r="B736" s="208" t="s">
        <v>1625</v>
      </c>
      <c r="C736" s="209" t="s">
        <v>769</v>
      </c>
      <c r="D736" s="209">
        <v>39010</v>
      </c>
      <c r="E736" s="209" t="s">
        <v>1634</v>
      </c>
      <c r="F736" s="55">
        <f>IFERROR(VLOOKUP(D736,'Vta RdV'!$A$3:$B$2000,2,0),0)</f>
        <v>453.85</v>
      </c>
      <c r="G736" s="55">
        <f>VLOOKUP(D736,Objetivos!$G$5:$H$3000,2,0)</f>
        <v>1264.2487288888888</v>
      </c>
      <c r="H736" s="56">
        <f t="shared" si="32"/>
        <v>0.35898790295709887</v>
      </c>
      <c r="I736" s="55">
        <f>IF(H736="",0,RANK($H736,H734:H736,0))</f>
        <v>2</v>
      </c>
      <c r="L736" s="100"/>
      <c r="M736" s="84" t="s">
        <v>2582</v>
      </c>
    </row>
    <row r="737" spans="1:13" ht="17.25" x14ac:dyDescent="0.3">
      <c r="A737" s="210">
        <v>57</v>
      </c>
      <c r="B737" s="210" t="s">
        <v>1625</v>
      </c>
      <c r="C737" s="211" t="s">
        <v>769</v>
      </c>
      <c r="D737" s="211">
        <v>53574</v>
      </c>
      <c r="E737" s="211" t="s">
        <v>1635</v>
      </c>
      <c r="F737" s="220">
        <f>IFERROR(VLOOKUP(D737,'Vta RdV'!$A$3:$B$2000,2,0),0)</f>
        <v>674.28000000000009</v>
      </c>
      <c r="G737" s="220">
        <f>VLOOKUP(D737,Objetivos!$G$5:$H$3000,2,0)</f>
        <v>1502.7874320000001</v>
      </c>
      <c r="H737" s="223">
        <f t="shared" si="32"/>
        <v>0.44868621179685247</v>
      </c>
      <c r="I737" s="220">
        <f>IF(H737="",0,RANK($H737,H737:H738,0))</f>
        <v>2</v>
      </c>
      <c r="L737" s="100"/>
      <c r="M737" s="84" t="s">
        <v>2582</v>
      </c>
    </row>
    <row r="738" spans="1:13" ht="18" thickBot="1" x14ac:dyDescent="0.35">
      <c r="A738" s="212">
        <v>57</v>
      </c>
      <c r="B738" s="212" t="s">
        <v>1625</v>
      </c>
      <c r="C738" s="213" t="s">
        <v>769</v>
      </c>
      <c r="D738" s="213">
        <v>52908</v>
      </c>
      <c r="E738" s="213" t="s">
        <v>1636</v>
      </c>
      <c r="F738" s="221">
        <f>IFERROR(VLOOKUP(D738,'Vta RdV'!$A$3:$B$2000,2,0),0)</f>
        <v>934.07999999999993</v>
      </c>
      <c r="G738" s="221">
        <f>VLOOKUP(D738,Objetivos!$G$5:$H$3000,2,0)</f>
        <v>1166.2463679999998</v>
      </c>
      <c r="H738" s="224">
        <f t="shared" si="32"/>
        <v>0.80092853931185837</v>
      </c>
      <c r="I738" s="221">
        <f>IF(H738="",0,RANK($H738,H737:H738,0))</f>
        <v>1</v>
      </c>
      <c r="L738" s="100"/>
      <c r="M738" s="84" t="s">
        <v>2582</v>
      </c>
    </row>
    <row r="739" spans="1:13" ht="17.25" x14ac:dyDescent="0.3">
      <c r="A739" s="206">
        <v>57</v>
      </c>
      <c r="B739" s="206" t="s">
        <v>1625</v>
      </c>
      <c r="C739" s="207" t="s">
        <v>769</v>
      </c>
      <c r="D739" s="207">
        <v>2874</v>
      </c>
      <c r="E739" s="207" t="s">
        <v>1637</v>
      </c>
      <c r="F739" s="66">
        <f>IFERROR(VLOOKUP(D739,'Vta RdV'!$A$3:$B$2000,2,0),0)</f>
        <v>1491.8500000000001</v>
      </c>
      <c r="G739" s="66">
        <f>VLOOKUP(D739,Objetivos!$G$5:$H$3000,2,0)</f>
        <v>1005.2656084210527</v>
      </c>
      <c r="H739" s="67">
        <f t="shared" si="32"/>
        <v>1.4840356493874434</v>
      </c>
      <c r="I739" s="66">
        <f>IF(H739="",0,RANK($H739,H739:H740,0))</f>
        <v>1</v>
      </c>
      <c r="L739" s="100"/>
      <c r="M739" s="84" t="s">
        <v>2582</v>
      </c>
    </row>
    <row r="740" spans="1:13" ht="18" thickBot="1" x14ac:dyDescent="0.35">
      <c r="A740" s="208">
        <v>57</v>
      </c>
      <c r="B740" s="208" t="s">
        <v>1625</v>
      </c>
      <c r="C740" s="209" t="s">
        <v>769</v>
      </c>
      <c r="D740" s="209">
        <v>53734</v>
      </c>
      <c r="E740" s="209" t="s">
        <v>1638</v>
      </c>
      <c r="F740" s="55">
        <f>IFERROR(VLOOKUP(D740,'Vta RdV'!$A$3:$B$2000,2,0),0)</f>
        <v>972.68</v>
      </c>
      <c r="G740" s="55">
        <f>VLOOKUP(D740,Objetivos!$G$5:$H$3000,2,0)</f>
        <v>1063.588336</v>
      </c>
      <c r="H740" s="56">
        <f t="shared" si="32"/>
        <v>0.91452676479896999</v>
      </c>
      <c r="I740" s="55">
        <f>IF(H740="",0,RANK($H740,H739:H740,0))</f>
        <v>2</v>
      </c>
      <c r="L740" s="100"/>
      <c r="M740" s="84" t="s">
        <v>2582</v>
      </c>
    </row>
    <row r="741" spans="1:13" ht="17.25" x14ac:dyDescent="0.3">
      <c r="A741" s="210">
        <v>58</v>
      </c>
      <c r="B741" s="210" t="s">
        <v>1639</v>
      </c>
      <c r="C741" s="211" t="s">
        <v>411</v>
      </c>
      <c r="D741" s="211">
        <v>1327</v>
      </c>
      <c r="E741" s="211" t="s">
        <v>1640</v>
      </c>
      <c r="F741" s="220">
        <f>IFERROR(VLOOKUP(D741,'Vta RdV'!$A$3:$B$2000,2,0),0)</f>
        <v>1666.2299999999998</v>
      </c>
      <c r="G741" s="220">
        <f>VLOOKUP(D741,Objetivos!$G$5:$H$3000,2,0)</f>
        <v>3029.2942019047623</v>
      </c>
      <c r="H741" s="223">
        <f t="shared" si="32"/>
        <v>0.55003901534301491</v>
      </c>
      <c r="I741" s="220">
        <f>IF(H741="",0,RANK($H741,H741:H742,0))</f>
        <v>1</v>
      </c>
      <c r="L741" s="100"/>
      <c r="M741" s="84" t="s">
        <v>2582</v>
      </c>
    </row>
    <row r="742" spans="1:13" ht="18" thickBot="1" x14ac:dyDescent="0.35">
      <c r="A742" s="212">
        <v>58</v>
      </c>
      <c r="B742" s="212" t="s">
        <v>1639</v>
      </c>
      <c r="C742" s="213" t="s">
        <v>411</v>
      </c>
      <c r="D742" s="213">
        <v>1376</v>
      </c>
      <c r="E742" s="213" t="s">
        <v>1641</v>
      </c>
      <c r="F742" s="221">
        <f>IFERROR(VLOOKUP(D742,'Vta RdV'!$A$3:$B$2000,2,0),0)</f>
        <v>1802.74</v>
      </c>
      <c r="G742" s="221">
        <f>VLOOKUP(D742,Objetivos!$G$5:$H$3000,2,0)</f>
        <v>3311.2692190476191</v>
      </c>
      <c r="H742" s="224">
        <f t="shared" si="32"/>
        <v>0.54442568113458945</v>
      </c>
      <c r="I742" s="221">
        <f>IF(H742="",0,RANK($H742,H741:H742,0))</f>
        <v>2</v>
      </c>
      <c r="L742" s="100"/>
      <c r="M742" s="84" t="s">
        <v>2582</v>
      </c>
    </row>
    <row r="743" spans="1:13" ht="17.25" x14ac:dyDescent="0.3">
      <c r="A743" s="206">
        <v>58</v>
      </c>
      <c r="B743" s="206" t="s">
        <v>1639</v>
      </c>
      <c r="C743" s="207" t="s">
        <v>411</v>
      </c>
      <c r="D743" s="207">
        <v>6077</v>
      </c>
      <c r="E743" s="207" t="s">
        <v>1642</v>
      </c>
      <c r="F743" s="66">
        <f>IFERROR(VLOOKUP(D743,'Vta RdV'!$A$3:$B$2000,2,0),0)</f>
        <v>1506.97</v>
      </c>
      <c r="G743" s="66">
        <f>VLOOKUP(D743,Objetivos!$G$5:$H$3000,2,0)</f>
        <v>2929.7170819047619</v>
      </c>
      <c r="H743" s="67">
        <f t="shared" si="32"/>
        <v>0.51437389955081947</v>
      </c>
      <c r="I743" s="66">
        <f>IF(H743="",0,RANK($H743,H743:H744,0))</f>
        <v>2</v>
      </c>
      <c r="L743" s="100"/>
      <c r="M743" s="84" t="s">
        <v>2582</v>
      </c>
    </row>
    <row r="744" spans="1:13" ht="18" thickBot="1" x14ac:dyDescent="0.35">
      <c r="A744" s="208">
        <v>58</v>
      </c>
      <c r="B744" s="208" t="s">
        <v>1639</v>
      </c>
      <c r="C744" s="209" t="s">
        <v>411</v>
      </c>
      <c r="D744" s="209">
        <v>1196</v>
      </c>
      <c r="E744" s="209" t="s">
        <v>1643</v>
      </c>
      <c r="F744" s="55">
        <f>IFERROR(VLOOKUP(D744,'Vta RdV'!$A$3:$B$2000,2,0),0)</f>
        <v>2265.86</v>
      </c>
      <c r="G744" s="55">
        <f>VLOOKUP(D744,Objetivos!$G$5:$H$3000,2,0)</f>
        <v>2780.8499047619048</v>
      </c>
      <c r="H744" s="56">
        <f t="shared" si="32"/>
        <v>0.81480844979082112</v>
      </c>
      <c r="I744" s="55">
        <f>IF(H744="",0,RANK($H744,H743:H744,0))</f>
        <v>1</v>
      </c>
      <c r="L744" s="100"/>
      <c r="M744" s="84" t="s">
        <v>2582</v>
      </c>
    </row>
    <row r="745" spans="1:13" ht="17.25" x14ac:dyDescent="0.3">
      <c r="A745" s="210">
        <v>58</v>
      </c>
      <c r="B745" s="210" t="s">
        <v>1639</v>
      </c>
      <c r="C745" s="211" t="s">
        <v>411</v>
      </c>
      <c r="D745" s="211">
        <v>5473</v>
      </c>
      <c r="E745" s="211" t="s">
        <v>1644</v>
      </c>
      <c r="F745" s="220">
        <f>IFERROR(VLOOKUP(D745,'Vta RdV'!$A$3:$B$2000,2,0),0)</f>
        <v>1294.8300000000002</v>
      </c>
      <c r="G745" s="220">
        <f>VLOOKUP(D745,Objetivos!$G$5:$H$3000,2,0)</f>
        <v>2673.3449676190476</v>
      </c>
      <c r="H745" s="223">
        <f t="shared" si="32"/>
        <v>0.48434826619222671</v>
      </c>
      <c r="I745" s="220">
        <f>IF(H745="",0,RANK($H745,H745:H746,0))</f>
        <v>2</v>
      </c>
      <c r="L745" s="100"/>
      <c r="M745" s="84" t="s">
        <v>2582</v>
      </c>
    </row>
    <row r="746" spans="1:13" ht="18" thickBot="1" x14ac:dyDescent="0.35">
      <c r="A746" s="212">
        <v>58</v>
      </c>
      <c r="B746" s="212" t="s">
        <v>1639</v>
      </c>
      <c r="C746" s="213" t="s">
        <v>411</v>
      </c>
      <c r="D746" s="213">
        <v>71</v>
      </c>
      <c r="E746" s="213" t="s">
        <v>1645</v>
      </c>
      <c r="F746" s="221">
        <f>IFERROR(VLOOKUP(D746,'Vta RdV'!$A$3:$B$2000,2,0),0)</f>
        <v>2476.85</v>
      </c>
      <c r="G746" s="221">
        <f>VLOOKUP(D746,Objetivos!$G$5:$H$3000,2,0)</f>
        <v>2443.3066438095243</v>
      </c>
      <c r="H746" s="224">
        <f t="shared" si="32"/>
        <v>1.0137286722792092</v>
      </c>
      <c r="I746" s="221">
        <f>IF(H746="",0,RANK($H746,H745:H746,0))</f>
        <v>1</v>
      </c>
      <c r="L746" s="100"/>
      <c r="M746" s="84" t="s">
        <v>2582</v>
      </c>
    </row>
    <row r="747" spans="1:13" ht="17.25" x14ac:dyDescent="0.3">
      <c r="A747" s="206">
        <v>58</v>
      </c>
      <c r="B747" s="206" t="s">
        <v>1639</v>
      </c>
      <c r="C747" s="207" t="s">
        <v>411</v>
      </c>
      <c r="D747" s="207">
        <v>5068</v>
      </c>
      <c r="E747" s="207" t="s">
        <v>1646</v>
      </c>
      <c r="F747" s="66">
        <f>IFERROR(VLOOKUP(D747,'Vta RdV'!$A$3:$B$2000,2,0),0)</f>
        <v>1124.46</v>
      </c>
      <c r="G747" s="66">
        <f>VLOOKUP(D747,Objetivos!$G$5:$H$3000,2,0)</f>
        <v>2232.1709714285712</v>
      </c>
      <c r="H747" s="67">
        <f t="shared" si="32"/>
        <v>0.50375173514614557</v>
      </c>
      <c r="I747" s="66">
        <f>IF(H747="",0,RANK($H747,H747:H748,0))</f>
        <v>1</v>
      </c>
      <c r="L747" s="100"/>
      <c r="M747" s="84" t="s">
        <v>2582</v>
      </c>
    </row>
    <row r="748" spans="1:13" ht="18" thickBot="1" x14ac:dyDescent="0.35">
      <c r="A748" s="208">
        <v>58</v>
      </c>
      <c r="B748" s="208" t="s">
        <v>1639</v>
      </c>
      <c r="C748" s="209" t="s">
        <v>411</v>
      </c>
      <c r="D748" s="209">
        <v>53341</v>
      </c>
      <c r="E748" s="209" t="s">
        <v>1647</v>
      </c>
      <c r="F748" s="55">
        <f>IFERROR(VLOOKUP(D748,'Vta RdV'!$A$3:$B$2000,2,0),0)</f>
        <v>457.67999999999995</v>
      </c>
      <c r="G748" s="55">
        <f>VLOOKUP(D748,Objetivos!$G$5:$H$3000,2,0)</f>
        <v>1803.133203809524</v>
      </c>
      <c r="H748" s="56">
        <f t="shared" si="32"/>
        <v>0.25382484168837227</v>
      </c>
      <c r="I748" s="55">
        <f>IF(H748="",0,RANK($H748,H747:H748,0))</f>
        <v>2</v>
      </c>
      <c r="L748" s="100"/>
      <c r="M748" s="84" t="s">
        <v>2582</v>
      </c>
    </row>
    <row r="749" spans="1:13" ht="17.25" x14ac:dyDescent="0.3">
      <c r="A749" s="210">
        <v>58</v>
      </c>
      <c r="B749" s="210" t="s">
        <v>1639</v>
      </c>
      <c r="C749" s="211" t="s">
        <v>411</v>
      </c>
      <c r="D749" s="211">
        <v>10512</v>
      </c>
      <c r="E749" s="211" t="s">
        <v>1648</v>
      </c>
      <c r="F749" s="220">
        <f>IFERROR(VLOOKUP(D749,'Vta RdV'!$A$3:$B$2000,2,0),0)</f>
        <v>643.63000000000011</v>
      </c>
      <c r="G749" s="220">
        <f>VLOOKUP(D749,Objetivos!$G$5:$H$3000,2,0)</f>
        <v>1505.6112757894739</v>
      </c>
      <c r="H749" s="223">
        <f t="shared" si="32"/>
        <v>0.42748749982794187</v>
      </c>
      <c r="I749" s="220">
        <f>IF(H749="",0,RANK($H749,H749:H750,0))</f>
        <v>2</v>
      </c>
      <c r="L749" s="100"/>
      <c r="M749" s="84" t="s">
        <v>2582</v>
      </c>
    </row>
    <row r="750" spans="1:13" ht="18" thickBot="1" x14ac:dyDescent="0.35">
      <c r="A750" s="212">
        <v>58</v>
      </c>
      <c r="B750" s="212" t="s">
        <v>1639</v>
      </c>
      <c r="C750" s="213" t="s">
        <v>411</v>
      </c>
      <c r="D750" s="213">
        <v>42436</v>
      </c>
      <c r="E750" s="213" t="s">
        <v>1649</v>
      </c>
      <c r="F750" s="221">
        <f>IFERROR(VLOOKUP(D750,'Vta RdV'!$A$3:$B$2000,2,0),0)</f>
        <v>546.25</v>
      </c>
      <c r="G750" s="221">
        <f>VLOOKUP(D750,Objetivos!$G$5:$H$3000,2,0)</f>
        <v>1069.4753980952382</v>
      </c>
      <c r="H750" s="224">
        <f t="shared" si="32"/>
        <v>0.51076443738012545</v>
      </c>
      <c r="I750" s="221">
        <f>IF(H750="",0,RANK($H750,H749:H750,0))</f>
        <v>1</v>
      </c>
      <c r="L750" s="100"/>
      <c r="M750" s="84" t="s">
        <v>2582</v>
      </c>
    </row>
    <row r="751" spans="1:13" ht="17.25" x14ac:dyDescent="0.3">
      <c r="A751" s="206">
        <v>58</v>
      </c>
      <c r="B751" s="206" t="s">
        <v>1650</v>
      </c>
      <c r="C751" s="207" t="s">
        <v>1651</v>
      </c>
      <c r="D751" s="207">
        <v>9977</v>
      </c>
      <c r="E751" s="207" t="s">
        <v>1652</v>
      </c>
      <c r="F751" s="66">
        <f>IFERROR(VLOOKUP(D751,'Vta RdV'!$A$3:$B$2000,2,0),0)</f>
        <v>1358.23</v>
      </c>
      <c r="G751" s="66">
        <f>VLOOKUP(D751,Objetivos!$G$5:$H$3000,2,0)</f>
        <v>2636.718864761905</v>
      </c>
      <c r="H751" s="67">
        <f t="shared" si="32"/>
        <v>0.5151212812832997</v>
      </c>
      <c r="I751" s="66">
        <f>IF(H751="",0,RANK($H751,H751:H752,0))</f>
        <v>2</v>
      </c>
      <c r="L751" s="100"/>
      <c r="M751" s="84" t="s">
        <v>2582</v>
      </c>
    </row>
    <row r="752" spans="1:13" ht="18" thickBot="1" x14ac:dyDescent="0.35">
      <c r="A752" s="208">
        <v>58</v>
      </c>
      <c r="B752" s="208" t="s">
        <v>1650</v>
      </c>
      <c r="C752" s="209" t="s">
        <v>1651</v>
      </c>
      <c r="D752" s="209">
        <v>2589</v>
      </c>
      <c r="E752" s="209" t="s">
        <v>1653</v>
      </c>
      <c r="F752" s="55">
        <f>IFERROR(VLOOKUP(D752,'Vta RdV'!$A$3:$B$2000,2,0),0)</f>
        <v>1632.96</v>
      </c>
      <c r="G752" s="55">
        <f>VLOOKUP(D752,Objetivos!$G$5:$H$3000,2,0)</f>
        <v>2762.3581638095243</v>
      </c>
      <c r="H752" s="56">
        <f t="shared" si="32"/>
        <v>0.59114709359339945</v>
      </c>
      <c r="I752" s="55">
        <f>IF(H752="",0,RANK($H752,H751:H752,0))</f>
        <v>1</v>
      </c>
      <c r="L752" s="100"/>
      <c r="M752" s="84" t="s">
        <v>2582</v>
      </c>
    </row>
    <row r="753" spans="1:13" ht="17.25" x14ac:dyDescent="0.3">
      <c r="A753" s="210">
        <v>58</v>
      </c>
      <c r="B753" s="210" t="s">
        <v>1650</v>
      </c>
      <c r="C753" s="211" t="s">
        <v>1651</v>
      </c>
      <c r="D753" s="211">
        <v>7212</v>
      </c>
      <c r="E753" s="211" t="s">
        <v>1654</v>
      </c>
      <c r="F753" s="220">
        <f>IFERROR(VLOOKUP(D753,'Vta RdV'!$A$3:$B$2000,2,0),0)</f>
        <v>546.38</v>
      </c>
      <c r="G753" s="220">
        <f>VLOOKUP(D753,Objetivos!$G$5:$H$3000,2,0)</f>
        <v>2302.6297676190475</v>
      </c>
      <c r="H753" s="223">
        <f t="shared" si="32"/>
        <v>0.2372852152280498</v>
      </c>
      <c r="I753" s="220">
        <f>IF(H753="",0,RANK($H753,H753:H754,0))</f>
        <v>2</v>
      </c>
      <c r="L753" s="100"/>
      <c r="M753" s="84" t="s">
        <v>2582</v>
      </c>
    </row>
    <row r="754" spans="1:13" ht="18" thickBot="1" x14ac:dyDescent="0.35">
      <c r="A754" s="212">
        <v>58</v>
      </c>
      <c r="B754" s="212" t="s">
        <v>1650</v>
      </c>
      <c r="C754" s="213" t="s">
        <v>1651</v>
      </c>
      <c r="D754" s="213">
        <v>7295</v>
      </c>
      <c r="E754" s="213" t="s">
        <v>1655</v>
      </c>
      <c r="F754" s="221">
        <f>IFERROR(VLOOKUP(D754,'Vta RdV'!$A$3:$B$2000,2,0),0)</f>
        <v>1033.43</v>
      </c>
      <c r="G754" s="221">
        <f>VLOOKUP(D754,Objetivos!$G$5:$H$3000,2,0)</f>
        <v>2281.6481219047619</v>
      </c>
      <c r="H754" s="224">
        <f t="shared" si="32"/>
        <v>0.45293136574331788</v>
      </c>
      <c r="I754" s="221">
        <f>IF(H754="",0,RANK($H754,H753:H754,0))</f>
        <v>1</v>
      </c>
      <c r="L754" s="100"/>
      <c r="M754" s="84" t="s">
        <v>2582</v>
      </c>
    </row>
    <row r="755" spans="1:13" ht="17.25" x14ac:dyDescent="0.3">
      <c r="A755" s="206">
        <v>58</v>
      </c>
      <c r="B755" s="206" t="s">
        <v>1650</v>
      </c>
      <c r="C755" s="207" t="s">
        <v>1651</v>
      </c>
      <c r="D755" s="207">
        <v>43077</v>
      </c>
      <c r="E755" s="207" t="s">
        <v>1656</v>
      </c>
      <c r="F755" s="66">
        <f>IFERROR(VLOOKUP(D755,'Vta RdV'!$A$3:$B$2000,2,0),0)</f>
        <v>927.2</v>
      </c>
      <c r="G755" s="66">
        <f>VLOOKUP(D755,Objetivos!$G$5:$H$3000,2,0)</f>
        <v>1875.247862857143</v>
      </c>
      <c r="H755" s="67">
        <f t="shared" si="32"/>
        <v>0.49444130472827763</v>
      </c>
      <c r="I755" s="66">
        <f>IF(H755="",0,RANK($H755,H755:H756,0))</f>
        <v>2</v>
      </c>
      <c r="L755" s="100"/>
      <c r="M755" s="84" t="s">
        <v>2582</v>
      </c>
    </row>
    <row r="756" spans="1:13" ht="18" thickBot="1" x14ac:dyDescent="0.35">
      <c r="A756" s="208">
        <v>58</v>
      </c>
      <c r="B756" s="208" t="s">
        <v>1650</v>
      </c>
      <c r="C756" s="209" t="s">
        <v>1651</v>
      </c>
      <c r="D756" s="209">
        <v>43008</v>
      </c>
      <c r="E756" s="209" t="s">
        <v>1657</v>
      </c>
      <c r="F756" s="55">
        <f>IFERROR(VLOOKUP(D756,'Vta RdV'!$A$3:$B$2000,2,0),0)</f>
        <v>2076.4</v>
      </c>
      <c r="G756" s="55">
        <f>VLOOKUP(D756,Objetivos!$G$5:$H$3000,2,0)</f>
        <v>2036.4660419047618</v>
      </c>
      <c r="H756" s="56">
        <f t="shared" si="32"/>
        <v>1.0196094397222981</v>
      </c>
      <c r="I756" s="55">
        <f>IF(H756="",0,RANK($H756,H755:H756,0))</f>
        <v>1</v>
      </c>
      <c r="L756" s="100"/>
      <c r="M756" s="84" t="s">
        <v>2582</v>
      </c>
    </row>
    <row r="757" spans="1:13" ht="17.25" x14ac:dyDescent="0.3">
      <c r="A757" s="210">
        <v>58</v>
      </c>
      <c r="B757" s="210" t="s">
        <v>1650</v>
      </c>
      <c r="C757" s="211" t="s">
        <v>1651</v>
      </c>
      <c r="D757" s="211">
        <v>2122</v>
      </c>
      <c r="E757" s="211" t="s">
        <v>1658</v>
      </c>
      <c r="F757" s="220">
        <f>IFERROR(VLOOKUP(D757,'Vta RdV'!$A$3:$B$2000,2,0),0)</f>
        <v>1179.3900000000001</v>
      </c>
      <c r="G757" s="220">
        <f>VLOOKUP(D757,Objetivos!$G$5:$H$3000,2,0)</f>
        <v>1838.418186666667</v>
      </c>
      <c r="H757" s="223">
        <f t="shared" si="32"/>
        <v>0.64152433246888962</v>
      </c>
      <c r="I757" s="220">
        <f>IF(H757="",0,RANK($H757,H757:H758,0))</f>
        <v>2</v>
      </c>
      <c r="L757" s="100"/>
      <c r="M757" s="84" t="s">
        <v>2582</v>
      </c>
    </row>
    <row r="758" spans="1:13" ht="18" thickBot="1" x14ac:dyDescent="0.35">
      <c r="A758" s="212">
        <v>58</v>
      </c>
      <c r="B758" s="212" t="s">
        <v>1650</v>
      </c>
      <c r="C758" s="213" t="s">
        <v>1651</v>
      </c>
      <c r="D758" s="213">
        <v>53014</v>
      </c>
      <c r="E758" s="213" t="s">
        <v>1659</v>
      </c>
      <c r="F758" s="221">
        <f>IFERROR(VLOOKUP(D758,'Vta RdV'!$A$3:$B$2000,2,0),0)</f>
        <v>1579.36</v>
      </c>
      <c r="G758" s="221">
        <f>VLOOKUP(D758,Objetivos!$G$5:$H$3000,2,0)</f>
        <v>1728.2347123809527</v>
      </c>
      <c r="H758" s="224">
        <f t="shared" si="32"/>
        <v>0.91385735322035555</v>
      </c>
      <c r="I758" s="221">
        <f>IF(H758="",0,RANK($H758,H757:H758,0))</f>
        <v>1</v>
      </c>
      <c r="L758" s="100"/>
      <c r="M758" s="84" t="s">
        <v>2582</v>
      </c>
    </row>
    <row r="759" spans="1:13" ht="17.25" x14ac:dyDescent="0.3">
      <c r="A759" s="206">
        <v>58</v>
      </c>
      <c r="B759" s="206" t="s">
        <v>1650</v>
      </c>
      <c r="C759" s="207" t="s">
        <v>1651</v>
      </c>
      <c r="D759" s="207">
        <v>7928</v>
      </c>
      <c r="E759" s="207" t="s">
        <v>1660</v>
      </c>
      <c r="F759" s="66">
        <f>IFERROR(VLOOKUP(D759,'Vta RdV'!$A$3:$B$2000,2,0),0)</f>
        <v>3837.61</v>
      </c>
      <c r="G759" s="66">
        <f>VLOOKUP(D759,Objetivos!$G$5:$H$3000,2,0)</f>
        <v>1643.8146057142858</v>
      </c>
      <c r="H759" s="67">
        <f t="shared" si="32"/>
        <v>2.3345759227710752</v>
      </c>
      <c r="I759" s="66">
        <f>IF(H759="",0,RANK($H759,H759:H760,0))</f>
        <v>1</v>
      </c>
      <c r="L759" s="100"/>
      <c r="M759" s="84" t="s">
        <v>2582</v>
      </c>
    </row>
    <row r="760" spans="1:13" ht="18" thickBot="1" x14ac:dyDescent="0.35">
      <c r="A760" s="208">
        <v>58</v>
      </c>
      <c r="B760" s="208" t="s">
        <v>1650</v>
      </c>
      <c r="C760" s="209" t="s">
        <v>1651</v>
      </c>
      <c r="D760" s="209">
        <v>7323</v>
      </c>
      <c r="E760" s="209" t="s">
        <v>1661</v>
      </c>
      <c r="F760" s="55">
        <f>IFERROR(VLOOKUP(D760,'Vta RdV'!$A$3:$B$2000,2,0),0)</f>
        <v>2779.6000000000004</v>
      </c>
      <c r="G760" s="55">
        <f>VLOOKUP(D760,Objetivos!$G$5:$H$3000,2,0)</f>
        <v>1471.8633600000003</v>
      </c>
      <c r="H760" s="56">
        <f t="shared" si="32"/>
        <v>1.8884905185763983</v>
      </c>
      <c r="I760" s="55">
        <f>IF(H760="",0,RANK($H760,H759:H760,0))</f>
        <v>2</v>
      </c>
      <c r="L760" s="100"/>
      <c r="M760" s="84" t="s">
        <v>2582</v>
      </c>
    </row>
    <row r="761" spans="1:13" ht="17.25" x14ac:dyDescent="0.3">
      <c r="A761" s="216">
        <v>58</v>
      </c>
      <c r="B761" s="216" t="s">
        <v>1650</v>
      </c>
      <c r="C761" s="217" t="s">
        <v>1651</v>
      </c>
      <c r="D761" s="217">
        <v>54013</v>
      </c>
      <c r="E761" s="217" t="s">
        <v>1662</v>
      </c>
      <c r="F761" s="222">
        <f>IFERROR(VLOOKUP(D761,'Vta RdV'!$A$3:$B$2000,2,0),0)</f>
        <v>1240.77</v>
      </c>
      <c r="G761" s="222">
        <f>VLOOKUP(D761,Objetivos!$G$5:$H$3000,2,0)</f>
        <v>917.58409142857147</v>
      </c>
      <c r="H761" s="225">
        <f t="shared" si="32"/>
        <v>1.3522139404882942</v>
      </c>
      <c r="I761" s="222">
        <f>IF(H761="",0,RANK($H761,H761:H763,0))</f>
        <v>1</v>
      </c>
      <c r="L761" s="100"/>
      <c r="M761" s="84" t="s">
        <v>2582</v>
      </c>
    </row>
    <row r="762" spans="1:13" ht="17.25" x14ac:dyDescent="0.3">
      <c r="A762" s="210">
        <v>58</v>
      </c>
      <c r="B762" s="210" t="s">
        <v>1650</v>
      </c>
      <c r="C762" s="211" t="s">
        <v>1651</v>
      </c>
      <c r="D762" s="211">
        <v>53988</v>
      </c>
      <c r="E762" s="211" t="s">
        <v>1663</v>
      </c>
      <c r="F762" s="220">
        <f>IFERROR(VLOOKUP(D762,'Vta RdV'!$A$3:$B$2000,2,0),0)</f>
        <v>884.5</v>
      </c>
      <c r="G762" s="220">
        <f>VLOOKUP(D762,Objetivos!$G$5:$H$3000,2,0)</f>
        <v>909.48343619047637</v>
      </c>
      <c r="H762" s="223">
        <f t="shared" si="32"/>
        <v>0.97253008114680606</v>
      </c>
      <c r="I762" s="220">
        <f>IF(H762="",0,RANK($H762,H761:H763,0))</f>
        <v>2</v>
      </c>
      <c r="L762" s="100"/>
      <c r="M762" s="84" t="s">
        <v>2582</v>
      </c>
    </row>
    <row r="763" spans="1:13" ht="18" thickBot="1" x14ac:dyDescent="0.35">
      <c r="A763" s="212">
        <v>58</v>
      </c>
      <c r="B763" s="212" t="s">
        <v>1650</v>
      </c>
      <c r="C763" s="213" t="s">
        <v>1651</v>
      </c>
      <c r="D763" s="213">
        <v>53708</v>
      </c>
      <c r="E763" s="213" t="s">
        <v>1664</v>
      </c>
      <c r="F763" s="221">
        <f>IFERROR(VLOOKUP(D763,'Vta RdV'!$A$3:$B$2000,2,0),0)</f>
        <v>353.38</v>
      </c>
      <c r="G763" s="221">
        <f>VLOOKUP(D763,Objetivos!$G$5:$H$3000,2,0)</f>
        <v>848.58545684210537</v>
      </c>
      <c r="H763" s="224">
        <f t="shared" si="32"/>
        <v>0.41643419310419871</v>
      </c>
      <c r="I763" s="221">
        <f>IF(H763="",0,RANK($H763,H761:H763,0))</f>
        <v>3</v>
      </c>
      <c r="L763" s="100"/>
      <c r="M763" s="84" t="s">
        <v>2582</v>
      </c>
    </row>
    <row r="764" spans="1:13" ht="17.25" x14ac:dyDescent="0.3">
      <c r="A764" s="206">
        <v>58</v>
      </c>
      <c r="B764" s="206" t="s">
        <v>1665</v>
      </c>
      <c r="C764" s="207" t="s">
        <v>414</v>
      </c>
      <c r="D764" s="207">
        <v>2591</v>
      </c>
      <c r="E764" s="207" t="s">
        <v>1666</v>
      </c>
      <c r="F764" s="66">
        <f>IFERROR(VLOOKUP(D764,'Vta RdV'!$A$3:$B$2000,2,0),0)</f>
        <v>1301.1600000000001</v>
      </c>
      <c r="G764" s="66">
        <f>VLOOKUP(D764,Objetivos!$G$5:$H$3000,2,0)</f>
        <v>2656.9108723809522</v>
      </c>
      <c r="H764" s="67">
        <f t="shared" si="32"/>
        <v>0.48972662708628401</v>
      </c>
      <c r="I764" s="66">
        <f>IF(H764="",0,RANK($H764,H764:H765,0))</f>
        <v>2</v>
      </c>
      <c r="L764" s="100"/>
      <c r="M764" s="84" t="s">
        <v>2582</v>
      </c>
    </row>
    <row r="765" spans="1:13" ht="18" thickBot="1" x14ac:dyDescent="0.35">
      <c r="A765" s="208">
        <v>58</v>
      </c>
      <c r="B765" s="208" t="s">
        <v>1665</v>
      </c>
      <c r="C765" s="209" t="s">
        <v>414</v>
      </c>
      <c r="D765" s="209">
        <v>7057</v>
      </c>
      <c r="E765" s="209" t="s">
        <v>1667</v>
      </c>
      <c r="F765" s="55">
        <f>IFERROR(VLOOKUP(D765,'Vta RdV'!$A$3:$B$2000,2,0),0)</f>
        <v>1597.5099999999998</v>
      </c>
      <c r="G765" s="55">
        <f>VLOOKUP(D765,Objetivos!$G$5:$H$3000,2,0)</f>
        <v>2719.277516190476</v>
      </c>
      <c r="H765" s="56">
        <f t="shared" si="32"/>
        <v>0.58747589772963049</v>
      </c>
      <c r="I765" s="55">
        <f>IF(H765="",0,RANK($H765,H764:H765,0))</f>
        <v>1</v>
      </c>
      <c r="L765" s="100"/>
      <c r="M765" s="84" t="s">
        <v>2582</v>
      </c>
    </row>
    <row r="766" spans="1:13" ht="17.25" x14ac:dyDescent="0.3">
      <c r="A766" s="210">
        <v>58</v>
      </c>
      <c r="B766" s="210" t="s">
        <v>1665</v>
      </c>
      <c r="C766" s="211" t="s">
        <v>414</v>
      </c>
      <c r="D766" s="211">
        <v>7517</v>
      </c>
      <c r="E766" s="211" t="s">
        <v>1668</v>
      </c>
      <c r="F766" s="220">
        <f>IFERROR(VLOOKUP(D766,'Vta RdV'!$A$3:$B$2000,2,0),0)</f>
        <v>2079.7599999999998</v>
      </c>
      <c r="G766" s="220">
        <f>VLOOKUP(D766,Objetivos!$G$5:$H$3000,2,0)</f>
        <v>2452.2422171428575</v>
      </c>
      <c r="H766" s="223">
        <f t="shared" si="32"/>
        <v>0.84810545445349927</v>
      </c>
      <c r="I766" s="220">
        <f>IF(H766="",0,RANK($H766,H766:H767,0))</f>
        <v>2</v>
      </c>
      <c r="L766" s="100"/>
      <c r="M766" s="84" t="s">
        <v>2582</v>
      </c>
    </row>
    <row r="767" spans="1:13" ht="18" thickBot="1" x14ac:dyDescent="0.35">
      <c r="A767" s="212">
        <v>58</v>
      </c>
      <c r="B767" s="212" t="s">
        <v>1665</v>
      </c>
      <c r="C767" s="213" t="s">
        <v>414</v>
      </c>
      <c r="D767" s="213">
        <v>594</v>
      </c>
      <c r="E767" s="213" t="s">
        <v>1669</v>
      </c>
      <c r="F767" s="221">
        <f>IFERROR(VLOOKUP(D767,'Vta RdV'!$A$3:$B$2000,2,0),0)</f>
        <v>2596.56</v>
      </c>
      <c r="G767" s="221">
        <f>VLOOKUP(D767,Objetivos!$G$5:$H$3000,2,0)</f>
        <v>2314.2520533333332</v>
      </c>
      <c r="H767" s="224">
        <f t="shared" si="32"/>
        <v>1.1219866895051662</v>
      </c>
      <c r="I767" s="221">
        <f>IF(H767="",0,RANK($H767,H766:H767,0))</f>
        <v>1</v>
      </c>
      <c r="L767" s="100"/>
      <c r="M767" s="84" t="s">
        <v>2582</v>
      </c>
    </row>
    <row r="768" spans="1:13" ht="17.25" x14ac:dyDescent="0.3">
      <c r="A768" s="206">
        <v>58</v>
      </c>
      <c r="B768" s="206" t="s">
        <v>1665</v>
      </c>
      <c r="C768" s="207" t="s">
        <v>414</v>
      </c>
      <c r="D768" s="207">
        <v>20047</v>
      </c>
      <c r="E768" s="207" t="s">
        <v>1670</v>
      </c>
      <c r="F768" s="66">
        <f>IFERROR(VLOOKUP(D768,'Vta RdV'!$A$3:$B$2000,2,0),0)</f>
        <v>717.06999999999994</v>
      </c>
      <c r="G768" s="66">
        <f>VLOOKUP(D768,Objetivos!$G$5:$H$3000,2,0)</f>
        <v>2277.7563123809523</v>
      </c>
      <c r="H768" s="67">
        <f t="shared" si="32"/>
        <v>0.31481418626843466</v>
      </c>
      <c r="I768" s="66">
        <f>IF(H768="",0,RANK($H768,H768:H769,0))</f>
        <v>2</v>
      </c>
      <c r="L768" s="100"/>
      <c r="M768" s="84" t="s">
        <v>2582</v>
      </c>
    </row>
    <row r="769" spans="1:13" ht="18" thickBot="1" x14ac:dyDescent="0.35">
      <c r="A769" s="208">
        <v>58</v>
      </c>
      <c r="B769" s="208" t="s">
        <v>1665</v>
      </c>
      <c r="C769" s="209" t="s">
        <v>414</v>
      </c>
      <c r="D769" s="209">
        <v>2452</v>
      </c>
      <c r="E769" s="209" t="s">
        <v>1671</v>
      </c>
      <c r="F769" s="55">
        <f>IFERROR(VLOOKUP(D769,'Vta RdV'!$A$3:$B$2000,2,0),0)</f>
        <v>5784.82</v>
      </c>
      <c r="G769" s="55">
        <f>VLOOKUP(D769,Objetivos!$G$5:$H$3000,2,0)</f>
        <v>1951.3470780952384</v>
      </c>
      <c r="H769" s="56">
        <f t="shared" si="32"/>
        <v>2.9645264366023065</v>
      </c>
      <c r="I769" s="55">
        <f>IF(H769="",0,RANK($H769,H768:H769,0))</f>
        <v>1</v>
      </c>
      <c r="L769" s="100"/>
      <c r="M769" s="84" t="s">
        <v>2582</v>
      </c>
    </row>
    <row r="770" spans="1:13" ht="17.25" x14ac:dyDescent="0.3">
      <c r="A770" s="210">
        <v>58</v>
      </c>
      <c r="B770" s="210" t="s">
        <v>1665</v>
      </c>
      <c r="C770" s="211" t="s">
        <v>414</v>
      </c>
      <c r="D770" s="211">
        <v>53329</v>
      </c>
      <c r="E770" s="211" t="s">
        <v>1672</v>
      </c>
      <c r="F770" s="220">
        <f>IFERROR(VLOOKUP(D770,'Vta RdV'!$A$3:$B$2000,2,0),0)</f>
        <v>1271.2</v>
      </c>
      <c r="G770" s="220">
        <f>VLOOKUP(D770,Objetivos!$G$5:$H$3000,2,0)</f>
        <v>1490.8691428571431</v>
      </c>
      <c r="H770" s="223">
        <f t="shared" si="32"/>
        <v>0.85265699279538176</v>
      </c>
      <c r="I770" s="220">
        <f>IF(H770="",0,RANK($H770,H770:H771,0))</f>
        <v>1</v>
      </c>
      <c r="L770" s="100"/>
      <c r="M770" s="84" t="s">
        <v>2582</v>
      </c>
    </row>
    <row r="771" spans="1:13" ht="18" thickBot="1" x14ac:dyDescent="0.35">
      <c r="A771" s="212">
        <v>58</v>
      </c>
      <c r="B771" s="212" t="s">
        <v>1665</v>
      </c>
      <c r="C771" s="213" t="s">
        <v>414</v>
      </c>
      <c r="D771" s="213">
        <v>53306</v>
      </c>
      <c r="E771" s="213" t="s">
        <v>1673</v>
      </c>
      <c r="F771" s="221">
        <f>IFERROR(VLOOKUP(D771,'Vta RdV'!$A$3:$B$2000,2,0),0)</f>
        <v>624.99</v>
      </c>
      <c r="G771" s="221">
        <f>VLOOKUP(D771,Objetivos!$G$5:$H$3000,2,0)</f>
        <v>1341.4120761904765</v>
      </c>
      <c r="H771" s="224">
        <f t="shared" si="32"/>
        <v>0.46591946732351719</v>
      </c>
      <c r="I771" s="221">
        <f>IF(H771="",0,RANK($H771,H770:H771,0))</f>
        <v>2</v>
      </c>
      <c r="L771" s="100"/>
      <c r="M771" s="84" t="s">
        <v>2582</v>
      </c>
    </row>
    <row r="772" spans="1:13" ht="17.25" x14ac:dyDescent="0.3">
      <c r="A772" s="206">
        <v>58</v>
      </c>
      <c r="B772" s="206" t="s">
        <v>1665</v>
      </c>
      <c r="C772" s="207" t="s">
        <v>414</v>
      </c>
      <c r="D772" s="207">
        <v>52782</v>
      </c>
      <c r="E772" s="207" t="s">
        <v>1674</v>
      </c>
      <c r="F772" s="66">
        <f>IFERROR(VLOOKUP(D772,'Vta RdV'!$A$3:$B$2000,2,0),0)</f>
        <v>1038.2900000000002</v>
      </c>
      <c r="G772" s="66">
        <f>VLOOKUP(D772,Objetivos!$G$5:$H$3000,2,0)</f>
        <v>1192.289184</v>
      </c>
      <c r="H772" s="67">
        <f t="shared" si="32"/>
        <v>0.8708373890608071</v>
      </c>
      <c r="I772" s="66">
        <f>IF(H772="",0,RANK($H772,H772:H773,0))</f>
        <v>2</v>
      </c>
      <c r="L772" s="100"/>
      <c r="M772" s="84" t="s">
        <v>2582</v>
      </c>
    </row>
    <row r="773" spans="1:13" ht="18" thickBot="1" x14ac:dyDescent="0.35">
      <c r="A773" s="208">
        <v>58</v>
      </c>
      <c r="B773" s="208" t="s">
        <v>1665</v>
      </c>
      <c r="C773" s="209" t="s">
        <v>414</v>
      </c>
      <c r="D773" s="209">
        <v>54040</v>
      </c>
      <c r="E773" s="209" t="s">
        <v>1675</v>
      </c>
      <c r="F773" s="55">
        <f>IFERROR(VLOOKUP(D773,'Vta RdV'!$A$3:$B$2000,2,0),0)</f>
        <v>1973.51</v>
      </c>
      <c r="G773" s="55">
        <f>VLOOKUP(D773,Objetivos!$G$5:$H$3000,2,0)</f>
        <v>981.07637333333332</v>
      </c>
      <c r="H773" s="56">
        <f t="shared" si="32"/>
        <v>2.0115763192775153</v>
      </c>
      <c r="I773" s="55">
        <f>IF(H773="",0,RANK($H773,H772:H773,0))</f>
        <v>1</v>
      </c>
      <c r="L773" s="100"/>
      <c r="M773" s="84" t="s">
        <v>2582</v>
      </c>
    </row>
    <row r="774" spans="1:13" ht="17.25" x14ac:dyDescent="0.3">
      <c r="A774" s="210">
        <v>58</v>
      </c>
      <c r="B774" s="210" t="s">
        <v>1665</v>
      </c>
      <c r="C774" s="211" t="s">
        <v>414</v>
      </c>
      <c r="D774" s="211">
        <v>42297</v>
      </c>
      <c r="E774" s="211" t="s">
        <v>1676</v>
      </c>
      <c r="F774" s="220">
        <f>IFERROR(VLOOKUP(D774,'Vta RdV'!$A$3:$B$2000,2,0),0)</f>
        <v>1465.22</v>
      </c>
      <c r="G774" s="220">
        <f>VLOOKUP(D774,Objetivos!$G$5:$H$3000,2,0)</f>
        <v>1028.1309485714287</v>
      </c>
      <c r="H774" s="223">
        <f t="shared" ref="H774:H837" si="33">+F774/G774</f>
        <v>1.4251297483417842</v>
      </c>
      <c r="I774" s="220">
        <f>IF(H774="",0,RANK($H774,H774:H775,0))</f>
        <v>1</v>
      </c>
      <c r="L774" s="100"/>
      <c r="M774" s="84" t="s">
        <v>2582</v>
      </c>
    </row>
    <row r="775" spans="1:13" ht="18" thickBot="1" x14ac:dyDescent="0.35">
      <c r="A775" s="212">
        <v>58</v>
      </c>
      <c r="B775" s="212" t="s">
        <v>1665</v>
      </c>
      <c r="C775" s="213" t="s">
        <v>414</v>
      </c>
      <c r="D775" s="213">
        <v>53874</v>
      </c>
      <c r="E775" s="213" t="s">
        <v>1677</v>
      </c>
      <c r="F775" s="221">
        <f>IFERROR(VLOOKUP(D775,'Vta RdV'!$A$3:$B$2000,2,0),0)</f>
        <v>68.010000000000005</v>
      </c>
      <c r="G775" s="221">
        <f>VLOOKUP(D775,Objetivos!$G$5:$H$3000,2,0)</f>
        <v>951.72922666666659</v>
      </c>
      <c r="H775" s="224">
        <f t="shared" si="33"/>
        <v>7.1459400525292274E-2</v>
      </c>
      <c r="I775" s="221">
        <f>IF(H775="",0,RANK($H775,H774:H775,0))</f>
        <v>2</v>
      </c>
      <c r="L775" s="100"/>
      <c r="M775" s="84" t="s">
        <v>2582</v>
      </c>
    </row>
    <row r="776" spans="1:13" ht="17.25" x14ac:dyDescent="0.3">
      <c r="A776" s="206">
        <v>58</v>
      </c>
      <c r="B776" s="206" t="s">
        <v>1678</v>
      </c>
      <c r="C776" s="207" t="s">
        <v>416</v>
      </c>
      <c r="D776" s="207">
        <v>13008</v>
      </c>
      <c r="E776" s="207" t="s">
        <v>1679</v>
      </c>
      <c r="F776" s="66">
        <f>IFERROR(VLOOKUP(D776,'Vta RdV'!$A$3:$B$2000,2,0),0)</f>
        <v>863.38</v>
      </c>
      <c r="G776" s="66">
        <f>VLOOKUP(D776,Objetivos!$G$5:$H$3000,2,0)</f>
        <v>2187.487245714286</v>
      </c>
      <c r="H776" s="67">
        <f t="shared" si="33"/>
        <v>0.39469030125388377</v>
      </c>
      <c r="I776" s="66">
        <f>IF(H776="",0,RANK($H776,H776:H777,0))</f>
        <v>2</v>
      </c>
      <c r="L776" s="100"/>
      <c r="M776" s="84" t="s">
        <v>2582</v>
      </c>
    </row>
    <row r="777" spans="1:13" ht="18" thickBot="1" x14ac:dyDescent="0.35">
      <c r="A777" s="208">
        <v>58</v>
      </c>
      <c r="B777" s="208" t="s">
        <v>1678</v>
      </c>
      <c r="C777" s="209" t="s">
        <v>416</v>
      </c>
      <c r="D777" s="209">
        <v>52901</v>
      </c>
      <c r="E777" s="209" t="s">
        <v>1680</v>
      </c>
      <c r="F777" s="55">
        <f>IFERROR(VLOOKUP(D777,'Vta RdV'!$A$3:$B$2000,2,0),0)</f>
        <v>1114.07</v>
      </c>
      <c r="G777" s="55">
        <f>VLOOKUP(D777,Objetivos!$G$5:$H$3000,2,0)</f>
        <v>1956.0328380952383</v>
      </c>
      <c r="H777" s="56">
        <f t="shared" si="33"/>
        <v>0.56955587774531846</v>
      </c>
      <c r="I777" s="55">
        <f>IF(H777="",0,RANK($H777,H776:H777,0))</f>
        <v>1</v>
      </c>
      <c r="L777" s="100"/>
      <c r="M777" s="84" t="s">
        <v>2582</v>
      </c>
    </row>
    <row r="778" spans="1:13" ht="17.25" x14ac:dyDescent="0.3">
      <c r="A778" s="210">
        <v>58</v>
      </c>
      <c r="B778" s="210" t="s">
        <v>1678</v>
      </c>
      <c r="C778" s="211" t="s">
        <v>416</v>
      </c>
      <c r="D778" s="211">
        <v>5016</v>
      </c>
      <c r="E778" s="211" t="s">
        <v>1681</v>
      </c>
      <c r="F778" s="220">
        <f>IFERROR(VLOOKUP(D778,'Vta RdV'!$A$3:$B$2000,2,0),0)</f>
        <v>1326.9199999999998</v>
      </c>
      <c r="G778" s="220">
        <f>VLOOKUP(D778,Objetivos!$G$5:$H$3000,2,0)</f>
        <v>1445.0629104761906</v>
      </c>
      <c r="H778" s="223">
        <f t="shared" si="33"/>
        <v>0.91824375975627304</v>
      </c>
      <c r="I778" s="220">
        <f>IF(H778="",0,RANK($H778,H778:H779,0))</f>
        <v>1</v>
      </c>
      <c r="L778" s="100"/>
      <c r="M778" s="84" t="s">
        <v>2582</v>
      </c>
    </row>
    <row r="779" spans="1:13" ht="18" thickBot="1" x14ac:dyDescent="0.35">
      <c r="A779" s="212">
        <v>58</v>
      </c>
      <c r="B779" s="212" t="s">
        <v>1678</v>
      </c>
      <c r="C779" s="213" t="s">
        <v>416</v>
      </c>
      <c r="D779" s="213">
        <v>53230</v>
      </c>
      <c r="E779" s="213" t="s">
        <v>1682</v>
      </c>
      <c r="F779" s="221">
        <f>IFERROR(VLOOKUP(D779,'Vta RdV'!$A$3:$B$2000,2,0),0)</f>
        <v>1011.3100000000001</v>
      </c>
      <c r="G779" s="221">
        <f>VLOOKUP(D779,Objetivos!$G$5:$H$3000,2,0)</f>
        <v>1399.4109028571429</v>
      </c>
      <c r="H779" s="224">
        <f t="shared" si="33"/>
        <v>0.72266837276687867</v>
      </c>
      <c r="I779" s="221">
        <f>IF(H779="",0,RANK($H779,H778:H779,0))</f>
        <v>2</v>
      </c>
      <c r="L779" s="100"/>
      <c r="M779" s="84" t="s">
        <v>2582</v>
      </c>
    </row>
    <row r="780" spans="1:13" ht="17.25" x14ac:dyDescent="0.3">
      <c r="A780" s="206">
        <v>58</v>
      </c>
      <c r="B780" s="206" t="s">
        <v>1678</v>
      </c>
      <c r="C780" s="207" t="s">
        <v>416</v>
      </c>
      <c r="D780" s="207">
        <v>53340</v>
      </c>
      <c r="E780" s="207" t="s">
        <v>1683</v>
      </c>
      <c r="F780" s="66">
        <f>IFERROR(VLOOKUP(D780,'Vta RdV'!$A$3:$B$2000,2,0),0)</f>
        <v>404.60999999999996</v>
      </c>
      <c r="G780" s="66">
        <f>VLOOKUP(D780,Objetivos!$G$5:$H$3000,2,0)</f>
        <v>1418.664304761905</v>
      </c>
      <c r="H780" s="67">
        <f t="shared" si="33"/>
        <v>0.28520489212414901</v>
      </c>
      <c r="I780" s="66">
        <f>IF(H780="",0,RANK($H780,H780:H781,0))</f>
        <v>1</v>
      </c>
      <c r="L780" s="100"/>
      <c r="M780" s="84" t="s">
        <v>2582</v>
      </c>
    </row>
    <row r="781" spans="1:13" ht="18" thickBot="1" x14ac:dyDescent="0.35">
      <c r="A781" s="208">
        <v>58</v>
      </c>
      <c r="B781" s="208" t="s">
        <v>1678</v>
      </c>
      <c r="C781" s="209" t="s">
        <v>416</v>
      </c>
      <c r="D781" s="209">
        <v>10744</v>
      </c>
      <c r="E781" s="209" t="s">
        <v>1684</v>
      </c>
      <c r="F781" s="55">
        <f>IFERROR(VLOOKUP(D781,'Vta RdV'!$A$3:$B$2000,2,0),0)</f>
        <v>279.69</v>
      </c>
      <c r="G781" s="55">
        <f>VLOOKUP(D781,Objetivos!$G$5:$H$3000,2,0)</f>
        <v>1168.5894933333334</v>
      </c>
      <c r="H781" s="56">
        <f t="shared" si="33"/>
        <v>0.23933982086575209</v>
      </c>
      <c r="I781" s="55">
        <f>IF(H781="",0,RANK($H781,H780:H781,0))</f>
        <v>2</v>
      </c>
      <c r="L781" s="100"/>
      <c r="M781" s="84" t="s">
        <v>2582</v>
      </c>
    </row>
    <row r="782" spans="1:13" ht="17.25" x14ac:dyDescent="0.3">
      <c r="A782" s="210">
        <v>58</v>
      </c>
      <c r="B782" s="210" t="s">
        <v>1678</v>
      </c>
      <c r="C782" s="211" t="s">
        <v>416</v>
      </c>
      <c r="D782" s="211">
        <v>53081</v>
      </c>
      <c r="E782" s="211" t="s">
        <v>1685</v>
      </c>
      <c r="F782" s="220">
        <f>IFERROR(VLOOKUP(D782,'Vta RdV'!$A$3:$B$2000,2,0),0)</f>
        <v>1410.38</v>
      </c>
      <c r="G782" s="220">
        <f>VLOOKUP(D782,Objetivos!$G$5:$H$3000,2,0)</f>
        <v>1125.2909790476192</v>
      </c>
      <c r="H782" s="223">
        <f t="shared" si="33"/>
        <v>1.2533469353799171</v>
      </c>
      <c r="I782" s="220">
        <f>IF(H782="",0,RANK($H782,H782:H783,0))</f>
        <v>1</v>
      </c>
      <c r="L782" s="100"/>
      <c r="M782" s="84" t="s">
        <v>2582</v>
      </c>
    </row>
    <row r="783" spans="1:13" ht="18" thickBot="1" x14ac:dyDescent="0.35">
      <c r="A783" s="212">
        <v>58</v>
      </c>
      <c r="B783" s="212" t="s">
        <v>1678</v>
      </c>
      <c r="C783" s="213" t="s">
        <v>416</v>
      </c>
      <c r="D783" s="213">
        <v>53780</v>
      </c>
      <c r="E783" s="213" t="s">
        <v>1686</v>
      </c>
      <c r="F783" s="221">
        <f>IFERROR(VLOOKUP(D783,'Vta RdV'!$A$3:$B$2000,2,0),0)</f>
        <v>260.64999999999998</v>
      </c>
      <c r="G783" s="221">
        <f>VLOOKUP(D783,Objetivos!$G$5:$H$3000,2,0)</f>
        <v>1072.1413790476192</v>
      </c>
      <c r="H783" s="224">
        <f t="shared" si="33"/>
        <v>0.24311159432306845</v>
      </c>
      <c r="I783" s="221">
        <f>IF(H783="",0,RANK($H783,H782:H783,0))</f>
        <v>2</v>
      </c>
      <c r="L783" s="100"/>
      <c r="M783" s="84" t="s">
        <v>2582</v>
      </c>
    </row>
    <row r="784" spans="1:13" ht="17.25" x14ac:dyDescent="0.3">
      <c r="A784" s="214">
        <v>58</v>
      </c>
      <c r="B784" s="214" t="s">
        <v>1678</v>
      </c>
      <c r="C784" s="215" t="s">
        <v>416</v>
      </c>
      <c r="D784" s="215">
        <v>53013</v>
      </c>
      <c r="E784" s="215" t="s">
        <v>1687</v>
      </c>
      <c r="F784" s="53">
        <f>IFERROR(VLOOKUP(D784,'Vta RdV'!$A$3:$B$2000,2,0),0)</f>
        <v>0</v>
      </c>
      <c r="G784" s="53">
        <f>VLOOKUP(D784,Objetivos!$G$5:$H$3000,2,0)</f>
        <v>0</v>
      </c>
      <c r="H784" s="61" t="e">
        <f t="shared" si="33"/>
        <v>#DIV/0!</v>
      </c>
      <c r="I784" s="53" t="e">
        <f>IF(H784="",0,RANK($H784,H784:H786,0))</f>
        <v>#DIV/0!</v>
      </c>
      <c r="L784" s="100"/>
      <c r="M784" s="84" t="s">
        <v>2582</v>
      </c>
    </row>
    <row r="785" spans="1:13" ht="17.25" x14ac:dyDescent="0.3">
      <c r="A785" s="206">
        <v>58</v>
      </c>
      <c r="B785" s="206" t="s">
        <v>1678</v>
      </c>
      <c r="C785" s="207" t="s">
        <v>416</v>
      </c>
      <c r="D785" s="207">
        <v>1764</v>
      </c>
      <c r="E785" s="207" t="s">
        <v>1688</v>
      </c>
      <c r="F785" s="66">
        <f>IFERROR(VLOOKUP(D785,'Vta RdV'!$A$3:$B$2000,2,0),0)</f>
        <v>513.53</v>
      </c>
      <c r="G785" s="66">
        <f>VLOOKUP(D785,Objetivos!$G$5:$H$3000,2,0)</f>
        <v>921.51593142857155</v>
      </c>
      <c r="H785" s="67">
        <f t="shared" si="33"/>
        <v>0.5572665457925452</v>
      </c>
      <c r="I785" s="66" t="e">
        <f>IF(H785="",0,RANK($H785,H784:H786,0))</f>
        <v>#DIV/0!</v>
      </c>
      <c r="L785" s="100"/>
      <c r="M785" s="84" t="s">
        <v>2582</v>
      </c>
    </row>
    <row r="786" spans="1:13" ht="18" thickBot="1" x14ac:dyDescent="0.35">
      <c r="A786" s="208">
        <v>58</v>
      </c>
      <c r="B786" s="208" t="s">
        <v>1678</v>
      </c>
      <c r="C786" s="209" t="s">
        <v>416</v>
      </c>
      <c r="D786" s="209">
        <v>53962</v>
      </c>
      <c r="E786" s="209" t="s">
        <v>1689</v>
      </c>
      <c r="F786" s="55">
        <f>IFERROR(VLOOKUP(D786,'Vta RdV'!$A$3:$B$2000,2,0),0)</f>
        <v>1099.75</v>
      </c>
      <c r="G786" s="55">
        <f>VLOOKUP(D786,Objetivos!$G$5:$H$3000,2,0)</f>
        <v>795.26512000000002</v>
      </c>
      <c r="H786" s="56">
        <f t="shared" si="33"/>
        <v>1.3828721672088422</v>
      </c>
      <c r="I786" s="55" t="e">
        <f>IF(H786="",0,RANK($H786,H784:H786,0))</f>
        <v>#DIV/0!</v>
      </c>
      <c r="L786" s="100"/>
      <c r="M786" s="84" t="s">
        <v>2582</v>
      </c>
    </row>
    <row r="787" spans="1:13" ht="17.25" x14ac:dyDescent="0.3">
      <c r="A787" s="210">
        <v>58</v>
      </c>
      <c r="B787" s="210" t="s">
        <v>1690</v>
      </c>
      <c r="C787" s="211" t="s">
        <v>417</v>
      </c>
      <c r="D787" s="211">
        <v>1568</v>
      </c>
      <c r="E787" s="211" t="s">
        <v>1691</v>
      </c>
      <c r="F787" s="220">
        <f>IFERROR(VLOOKUP(D787,'Vta RdV'!$A$3:$B$2000,2,0),0)</f>
        <v>2547.0500000000006</v>
      </c>
      <c r="G787" s="220">
        <f>VLOOKUP(D787,Objetivos!$G$5:$H$3000,2,0)</f>
        <v>5536.7452342857141</v>
      </c>
      <c r="H787" s="223">
        <f t="shared" si="33"/>
        <v>0.46002658461286255</v>
      </c>
      <c r="I787" s="220">
        <f>IF(H787="",0,RANK($H787,H787:H788,0))</f>
        <v>1</v>
      </c>
      <c r="L787" s="100"/>
      <c r="M787" s="84" t="s">
        <v>2582</v>
      </c>
    </row>
    <row r="788" spans="1:13" ht="18" thickBot="1" x14ac:dyDescent="0.35">
      <c r="A788" s="212">
        <v>58</v>
      </c>
      <c r="B788" s="212" t="s">
        <v>1690</v>
      </c>
      <c r="C788" s="213" t="s">
        <v>417</v>
      </c>
      <c r="D788" s="213">
        <v>2616</v>
      </c>
      <c r="E788" s="213" t="s">
        <v>1692</v>
      </c>
      <c r="F788" s="221">
        <f>IFERROR(VLOOKUP(D788,'Vta RdV'!$A$3:$B$2000,2,0),0)</f>
        <v>1710.97</v>
      </c>
      <c r="G788" s="221">
        <f>VLOOKUP(D788,Objetivos!$G$5:$H$3000,2,0)</f>
        <v>4180.6719542857145</v>
      </c>
      <c r="H788" s="224">
        <f t="shared" si="33"/>
        <v>0.40925717652781646</v>
      </c>
      <c r="I788" s="221">
        <f>IF(H788="",0,RANK($H788,H787:H788,0))</f>
        <v>2</v>
      </c>
      <c r="L788" s="100"/>
      <c r="M788" s="84" t="s">
        <v>2582</v>
      </c>
    </row>
    <row r="789" spans="1:13" ht="17.25" x14ac:dyDescent="0.3">
      <c r="A789" s="206">
        <v>58</v>
      </c>
      <c r="B789" s="206" t="s">
        <v>1690</v>
      </c>
      <c r="C789" s="207" t="s">
        <v>417</v>
      </c>
      <c r="D789" s="207">
        <v>43030</v>
      </c>
      <c r="E789" s="207" t="s">
        <v>1693</v>
      </c>
      <c r="F789" s="66">
        <f>IFERROR(VLOOKUP(D789,'Vta RdV'!$A$3:$B$2000,2,0),0)</f>
        <v>2772.5299999999993</v>
      </c>
      <c r="G789" s="66">
        <f>VLOOKUP(D789,Objetivos!$G$5:$H$3000,2,0)</f>
        <v>3787.0425295238092</v>
      </c>
      <c r="H789" s="67">
        <f t="shared" si="33"/>
        <v>0.73210954944005424</v>
      </c>
      <c r="I789" s="66">
        <f>IF(H789="",0,RANK($H789,H789:H790,0))</f>
        <v>2</v>
      </c>
      <c r="L789" s="100"/>
      <c r="M789" s="84" t="s">
        <v>2582</v>
      </c>
    </row>
    <row r="790" spans="1:13" ht="18" thickBot="1" x14ac:dyDescent="0.35">
      <c r="A790" s="208">
        <v>58</v>
      </c>
      <c r="B790" s="208" t="s">
        <v>1690</v>
      </c>
      <c r="C790" s="209" t="s">
        <v>417</v>
      </c>
      <c r="D790" s="209">
        <v>4141</v>
      </c>
      <c r="E790" s="209" t="s">
        <v>1694</v>
      </c>
      <c r="F790" s="55">
        <f>IFERROR(VLOOKUP(D790,'Vta RdV'!$A$3:$B$2000,2,0),0)</f>
        <v>3122.9500000000003</v>
      </c>
      <c r="G790" s="55">
        <f>VLOOKUP(D790,Objetivos!$G$5:$H$3000,2,0)</f>
        <v>3686.9960533333333</v>
      </c>
      <c r="H790" s="56">
        <f t="shared" si="33"/>
        <v>0.84701745128710104</v>
      </c>
      <c r="I790" s="55">
        <f>IF(H790="",0,RANK($H790,H789:H790,0))</f>
        <v>1</v>
      </c>
      <c r="L790" s="100"/>
      <c r="M790" s="84" t="s">
        <v>2582</v>
      </c>
    </row>
    <row r="791" spans="1:13" ht="17.25" x14ac:dyDescent="0.3">
      <c r="A791" s="210">
        <v>58</v>
      </c>
      <c r="B791" s="210" t="s">
        <v>1690</v>
      </c>
      <c r="C791" s="211" t="s">
        <v>417</v>
      </c>
      <c r="D791" s="211">
        <v>2647</v>
      </c>
      <c r="E791" s="211" t="s">
        <v>1695</v>
      </c>
      <c r="F791" s="220">
        <f>IFERROR(VLOOKUP(D791,'Vta RdV'!$A$3:$B$2000,2,0),0)</f>
        <v>0</v>
      </c>
      <c r="G791" s="220">
        <f>VLOOKUP(D791,Objetivos!$G$5:$H$3000,2,0)</f>
        <v>0</v>
      </c>
      <c r="H791" s="223" t="e">
        <f t="shared" si="33"/>
        <v>#DIV/0!</v>
      </c>
      <c r="I791" s="220" t="e">
        <f>IF(H791="",0,RANK($H791,H791:H792,0))</f>
        <v>#DIV/0!</v>
      </c>
      <c r="L791" s="100"/>
      <c r="M791" s="84" t="s">
        <v>2582</v>
      </c>
    </row>
    <row r="792" spans="1:13" ht="18" thickBot="1" x14ac:dyDescent="0.35">
      <c r="A792" s="212">
        <v>58</v>
      </c>
      <c r="B792" s="212" t="s">
        <v>1690</v>
      </c>
      <c r="C792" s="213" t="s">
        <v>417</v>
      </c>
      <c r="D792" s="213">
        <v>2803</v>
      </c>
      <c r="E792" s="213" t="s">
        <v>1696</v>
      </c>
      <c r="F792" s="221">
        <f>IFERROR(VLOOKUP(D792,'Vta RdV'!$A$3:$B$2000,2,0),0)</f>
        <v>1078.49</v>
      </c>
      <c r="G792" s="221">
        <f>VLOOKUP(D792,Objetivos!$G$5:$H$3000,2,0)</f>
        <v>3341.2413561904768</v>
      </c>
      <c r="H792" s="224">
        <f t="shared" si="33"/>
        <v>0.32278123159281213</v>
      </c>
      <c r="I792" s="221" t="e">
        <f>IF(H792="",0,RANK($H792,H791:H792,0))</f>
        <v>#DIV/0!</v>
      </c>
      <c r="L792" s="100"/>
      <c r="M792" s="84" t="s">
        <v>2582</v>
      </c>
    </row>
    <row r="793" spans="1:13" ht="17.25" x14ac:dyDescent="0.3">
      <c r="A793" s="206">
        <v>58</v>
      </c>
      <c r="B793" s="206" t="s">
        <v>1690</v>
      </c>
      <c r="C793" s="207" t="s">
        <v>417</v>
      </c>
      <c r="D793" s="207">
        <v>4719</v>
      </c>
      <c r="E793" s="207" t="s">
        <v>1697</v>
      </c>
      <c r="F793" s="66">
        <f>IFERROR(VLOOKUP(D793,'Vta RdV'!$A$3:$B$2000,2,0),0)</f>
        <v>3344.86</v>
      </c>
      <c r="G793" s="66">
        <f>VLOOKUP(D793,Objetivos!$G$5:$H$3000,2,0)</f>
        <v>3374.8617295238096</v>
      </c>
      <c r="H793" s="67">
        <f t="shared" si="33"/>
        <v>0.99111023445454083</v>
      </c>
      <c r="I793" s="66">
        <f>IF(H793="",0,RANK($H793,H793:H794,0))</f>
        <v>1</v>
      </c>
      <c r="L793" s="100"/>
      <c r="M793" s="84" t="s">
        <v>2582</v>
      </c>
    </row>
    <row r="794" spans="1:13" ht="18" thickBot="1" x14ac:dyDescent="0.35">
      <c r="A794" s="208">
        <v>58</v>
      </c>
      <c r="B794" s="208" t="s">
        <v>1690</v>
      </c>
      <c r="C794" s="209" t="s">
        <v>417</v>
      </c>
      <c r="D794" s="209">
        <v>53377</v>
      </c>
      <c r="E794" s="209" t="s">
        <v>1698</v>
      </c>
      <c r="F794" s="55">
        <f>IFERROR(VLOOKUP(D794,'Vta RdV'!$A$3:$B$2000,2,0),0)</f>
        <v>966.32999999999993</v>
      </c>
      <c r="G794" s="55">
        <f>VLOOKUP(D794,Objetivos!$G$5:$H$3000,2,0)</f>
        <v>2636.4549714285713</v>
      </c>
      <c r="H794" s="56">
        <f t="shared" si="33"/>
        <v>0.36652626745845429</v>
      </c>
      <c r="I794" s="55">
        <f>IF(H794="",0,RANK($H794,H793:H794,0))</f>
        <v>2</v>
      </c>
      <c r="L794" s="100"/>
      <c r="M794" s="84" t="s">
        <v>2582</v>
      </c>
    </row>
    <row r="795" spans="1:13" ht="17.25" x14ac:dyDescent="0.3">
      <c r="A795" s="210">
        <v>58</v>
      </c>
      <c r="B795" s="210" t="s">
        <v>1690</v>
      </c>
      <c r="C795" s="211" t="s">
        <v>417</v>
      </c>
      <c r="D795" s="211">
        <v>53228</v>
      </c>
      <c r="E795" s="211" t="s">
        <v>1699</v>
      </c>
      <c r="F795" s="220">
        <f>IFERROR(VLOOKUP(D795,'Vta RdV'!$A$3:$B$2000,2,0),0)</f>
        <v>2070.11</v>
      </c>
      <c r="G795" s="220">
        <f>VLOOKUP(D795,Objetivos!$G$5:$H$3000,2,0)</f>
        <v>2845.5995961904769</v>
      </c>
      <c r="H795" s="223">
        <f t="shared" si="33"/>
        <v>0.72747761237081388</v>
      </c>
      <c r="I795" s="220">
        <f>IF(H795="",0,RANK($H795,H795:H796,0))</f>
        <v>1</v>
      </c>
      <c r="L795" s="100"/>
      <c r="M795" s="84" t="s">
        <v>2582</v>
      </c>
    </row>
    <row r="796" spans="1:13" ht="18" thickBot="1" x14ac:dyDescent="0.35">
      <c r="A796" s="212">
        <v>58</v>
      </c>
      <c r="B796" s="212" t="s">
        <v>1690</v>
      </c>
      <c r="C796" s="213" t="s">
        <v>417</v>
      </c>
      <c r="D796" s="213">
        <v>42384</v>
      </c>
      <c r="E796" s="213" t="s">
        <v>1700</v>
      </c>
      <c r="F796" s="221">
        <f>IFERROR(VLOOKUP(D796,'Vta RdV'!$A$3:$B$2000,2,0),0)</f>
        <v>1019.56</v>
      </c>
      <c r="G796" s="221">
        <f>VLOOKUP(D796,Objetivos!$G$5:$H$3000,2,0)</f>
        <v>2129.6242057142858</v>
      </c>
      <c r="H796" s="224">
        <f t="shared" si="33"/>
        <v>0.47875113236611377</v>
      </c>
      <c r="I796" s="221">
        <f>IF(H796="",0,RANK($H796,H795:H796,0))</f>
        <v>2</v>
      </c>
      <c r="L796" s="100"/>
      <c r="M796" s="84" t="s">
        <v>2582</v>
      </c>
    </row>
    <row r="797" spans="1:13" ht="17.25" x14ac:dyDescent="0.3">
      <c r="A797" s="206">
        <v>58</v>
      </c>
      <c r="B797" s="206" t="s">
        <v>1701</v>
      </c>
      <c r="C797" s="207" t="s">
        <v>415</v>
      </c>
      <c r="D797" s="207">
        <v>30027</v>
      </c>
      <c r="E797" s="207" t="s">
        <v>1702</v>
      </c>
      <c r="F797" s="66">
        <f>IFERROR(VLOOKUP(D797,'Vta RdV'!$A$3:$B$2000,2,0),0)</f>
        <v>1292.51</v>
      </c>
      <c r="G797" s="66">
        <f>VLOOKUP(D797,Objetivos!$G$5:$H$3000,2,0)</f>
        <v>3808.5454095238092</v>
      </c>
      <c r="H797" s="67">
        <f t="shared" si="33"/>
        <v>0.3393710356630894</v>
      </c>
      <c r="I797" s="66">
        <f>IF(H797="",0,RANK($H797,H797:H798,0))</f>
        <v>2</v>
      </c>
      <c r="L797" s="100"/>
      <c r="M797" s="84" t="s">
        <v>2582</v>
      </c>
    </row>
    <row r="798" spans="1:13" ht="18" thickBot="1" x14ac:dyDescent="0.35">
      <c r="A798" s="208">
        <v>58</v>
      </c>
      <c r="B798" s="208" t="s">
        <v>1701</v>
      </c>
      <c r="C798" s="209" t="s">
        <v>415</v>
      </c>
      <c r="D798" s="209">
        <v>3643</v>
      </c>
      <c r="E798" s="209" t="s">
        <v>1703</v>
      </c>
      <c r="F798" s="55">
        <f>IFERROR(VLOOKUP(D798,'Vta RdV'!$A$3:$B$2000,2,0),0)</f>
        <v>3347.18</v>
      </c>
      <c r="G798" s="55">
        <f>VLOOKUP(D798,Objetivos!$G$5:$H$3000,2,0)</f>
        <v>3164.3684038095239</v>
      </c>
      <c r="H798" s="56">
        <f t="shared" si="33"/>
        <v>1.0577719067003679</v>
      </c>
      <c r="I798" s="55">
        <f>IF(H798="",0,RANK($H798,H797:H798,0))</f>
        <v>1</v>
      </c>
      <c r="L798" s="100"/>
      <c r="M798" s="84" t="s">
        <v>2582</v>
      </c>
    </row>
    <row r="799" spans="1:13" ht="17.25" x14ac:dyDescent="0.3">
      <c r="A799" s="210">
        <v>58</v>
      </c>
      <c r="B799" s="210" t="s">
        <v>1701</v>
      </c>
      <c r="C799" s="211" t="s">
        <v>415</v>
      </c>
      <c r="D799" s="211">
        <v>3286</v>
      </c>
      <c r="E799" s="211" t="s">
        <v>1704</v>
      </c>
      <c r="F799" s="220">
        <f>IFERROR(VLOOKUP(D799,'Vta RdV'!$A$3:$B$2000,2,0),0)</f>
        <v>4050.3999999999992</v>
      </c>
      <c r="G799" s="220">
        <f>VLOOKUP(D799,Objetivos!$G$5:$H$3000,2,0)</f>
        <v>3126.3796495238098</v>
      </c>
      <c r="H799" s="223">
        <f t="shared" si="33"/>
        <v>1.2955560277578348</v>
      </c>
      <c r="I799" s="220">
        <f>IF(H799="",0,RANK($H799,H799:H800,0))</f>
        <v>1</v>
      </c>
      <c r="L799" s="100"/>
      <c r="M799" s="84" t="s">
        <v>2582</v>
      </c>
    </row>
    <row r="800" spans="1:13" ht="18" thickBot="1" x14ac:dyDescent="0.35">
      <c r="A800" s="212">
        <v>58</v>
      </c>
      <c r="B800" s="212" t="s">
        <v>1701</v>
      </c>
      <c r="C800" s="213" t="s">
        <v>415</v>
      </c>
      <c r="D800" s="213">
        <v>30243</v>
      </c>
      <c r="E800" s="213" t="s">
        <v>1705</v>
      </c>
      <c r="F800" s="221">
        <f>IFERROR(VLOOKUP(D800,'Vta RdV'!$A$3:$B$2000,2,0),0)</f>
        <v>2397.6500000000005</v>
      </c>
      <c r="G800" s="221">
        <f>VLOOKUP(D800,Objetivos!$G$5:$H$3000,2,0)</f>
        <v>2424.9540038095238</v>
      </c>
      <c r="H800" s="224">
        <f t="shared" si="33"/>
        <v>0.98874040341935165</v>
      </c>
      <c r="I800" s="221">
        <f>IF(H800="",0,RANK($H800,H799:H800,0))</f>
        <v>2</v>
      </c>
      <c r="L800" s="100"/>
      <c r="M800" s="84" t="s">
        <v>2582</v>
      </c>
    </row>
    <row r="801" spans="1:13" ht="17.25" x14ac:dyDescent="0.3">
      <c r="A801" s="206">
        <v>58</v>
      </c>
      <c r="B801" s="206" t="s">
        <v>1701</v>
      </c>
      <c r="C801" s="207" t="s">
        <v>415</v>
      </c>
      <c r="D801" s="207">
        <v>320</v>
      </c>
      <c r="E801" s="207" t="s">
        <v>1706</v>
      </c>
      <c r="F801" s="66">
        <f>IFERROR(VLOOKUP(D801,'Vta RdV'!$A$3:$B$2000,2,0),0)</f>
        <v>2901.0600000000004</v>
      </c>
      <c r="G801" s="66">
        <f>VLOOKUP(D801,Objetivos!$G$5:$H$3000,2,0)</f>
        <v>2570.6051123809525</v>
      </c>
      <c r="H801" s="67">
        <f t="shared" si="33"/>
        <v>1.1285514006128203</v>
      </c>
      <c r="I801" s="66">
        <f>IF(H801="",0,RANK($H801,H801:H802,0))</f>
        <v>1</v>
      </c>
      <c r="L801" s="100"/>
      <c r="M801" s="84" t="s">
        <v>2582</v>
      </c>
    </row>
    <row r="802" spans="1:13" ht="18" thickBot="1" x14ac:dyDescent="0.35">
      <c r="A802" s="208">
        <v>58</v>
      </c>
      <c r="B802" s="208" t="s">
        <v>1701</v>
      </c>
      <c r="C802" s="209" t="s">
        <v>415</v>
      </c>
      <c r="D802" s="209">
        <v>53422</v>
      </c>
      <c r="E802" s="209" t="s">
        <v>1707</v>
      </c>
      <c r="F802" s="55">
        <f>IFERROR(VLOOKUP(D802,'Vta RdV'!$A$3:$B$2000,2,0),0)</f>
        <v>1212.3699999999999</v>
      </c>
      <c r="G802" s="55">
        <f>VLOOKUP(D802,Objetivos!$G$5:$H$3000,2,0)</f>
        <v>1669.9130971428572</v>
      </c>
      <c r="H802" s="56">
        <f t="shared" si="33"/>
        <v>0.72600783961411408</v>
      </c>
      <c r="I802" s="55">
        <f>IF(H802="",0,RANK($H802,H801:H802,0))</f>
        <v>2</v>
      </c>
      <c r="L802" s="100"/>
      <c r="M802" s="84" t="s">
        <v>2582</v>
      </c>
    </row>
    <row r="803" spans="1:13" ht="17.25" x14ac:dyDescent="0.3">
      <c r="A803" s="210">
        <v>58</v>
      </c>
      <c r="B803" s="210" t="s">
        <v>1701</v>
      </c>
      <c r="C803" s="211" t="s">
        <v>415</v>
      </c>
      <c r="D803" s="211">
        <v>42435</v>
      </c>
      <c r="E803" s="211" t="s">
        <v>1708</v>
      </c>
      <c r="F803" s="220">
        <f>IFERROR(VLOOKUP(D803,'Vta RdV'!$A$3:$B$2000,2,0),0)</f>
        <v>161.84</v>
      </c>
      <c r="G803" s="220">
        <f>VLOOKUP(D803,Objetivos!$G$5:$H$3000,2,0)</f>
        <v>1396.1207619047618</v>
      </c>
      <c r="H803" s="223">
        <f t="shared" si="33"/>
        <v>0.11592120425112633</v>
      </c>
      <c r="I803" s="220">
        <f>IF(H803="",0,RANK($H803,H803:H804,0))</f>
        <v>2</v>
      </c>
      <c r="L803" s="100"/>
      <c r="M803" s="84" t="s">
        <v>2582</v>
      </c>
    </row>
    <row r="804" spans="1:13" ht="18" thickBot="1" x14ac:dyDescent="0.35">
      <c r="A804" s="212">
        <v>58</v>
      </c>
      <c r="B804" s="212" t="s">
        <v>1701</v>
      </c>
      <c r="C804" s="213" t="s">
        <v>415</v>
      </c>
      <c r="D804" s="213">
        <v>53231</v>
      </c>
      <c r="E804" s="213" t="s">
        <v>1709</v>
      </c>
      <c r="F804" s="221">
        <f>IFERROR(VLOOKUP(D804,'Vta RdV'!$A$3:$B$2000,2,0),0)</f>
        <v>1040.24</v>
      </c>
      <c r="G804" s="221">
        <f>VLOOKUP(D804,Objetivos!$G$5:$H$3000,2,0)</f>
        <v>1248.2350552380954</v>
      </c>
      <c r="H804" s="224">
        <f t="shared" si="33"/>
        <v>0.83336867974884654</v>
      </c>
      <c r="I804" s="221">
        <f>IF(H804="",0,RANK($H804,H803:H804,0))</f>
        <v>1</v>
      </c>
      <c r="L804" s="100"/>
      <c r="M804" s="84" t="s">
        <v>2582</v>
      </c>
    </row>
    <row r="805" spans="1:13" ht="17.25" x14ac:dyDescent="0.3">
      <c r="A805" s="206">
        <v>58</v>
      </c>
      <c r="B805" s="206" t="s">
        <v>1701</v>
      </c>
      <c r="C805" s="207" t="s">
        <v>415</v>
      </c>
      <c r="D805" s="207">
        <v>53065</v>
      </c>
      <c r="E805" s="207" t="s">
        <v>1710</v>
      </c>
      <c r="F805" s="66">
        <f>IFERROR(VLOOKUP(D805,'Vta RdV'!$A$3:$B$2000,2,0),0)</f>
        <v>287.25</v>
      </c>
      <c r="G805" s="66">
        <f>VLOOKUP(D805,Objetivos!$G$5:$H$3000,2,0)</f>
        <v>1183.3163276190478</v>
      </c>
      <c r="H805" s="67">
        <f t="shared" si="33"/>
        <v>0.24274996743937108</v>
      </c>
      <c r="I805" s="66" t="e">
        <f>IF(H805="",0,RANK($H805,H805:H806,0))</f>
        <v>#DIV/0!</v>
      </c>
      <c r="L805" s="100"/>
      <c r="M805" s="84" t="s">
        <v>2582</v>
      </c>
    </row>
    <row r="806" spans="1:13" ht="18" thickBot="1" x14ac:dyDescent="0.35">
      <c r="A806" s="208">
        <v>58</v>
      </c>
      <c r="B806" s="208" t="s">
        <v>1701</v>
      </c>
      <c r="C806" s="209" t="s">
        <v>415</v>
      </c>
      <c r="D806" s="209">
        <v>53344</v>
      </c>
      <c r="E806" s="209" t="s">
        <v>1711</v>
      </c>
      <c r="F806" s="55">
        <f>IFERROR(VLOOKUP(D806,'Vta RdV'!$A$3:$B$2000,2,0),0)</f>
        <v>0</v>
      </c>
      <c r="G806" s="55">
        <f>VLOOKUP(D806,Objetivos!$G$5:$H$3000,2,0)</f>
        <v>0</v>
      </c>
      <c r="H806" s="56" t="e">
        <f t="shared" si="33"/>
        <v>#DIV/0!</v>
      </c>
      <c r="I806" s="55" t="e">
        <f>IF(H806="",0,RANK($H806,H805:H806,0))</f>
        <v>#DIV/0!</v>
      </c>
      <c r="L806" s="100"/>
      <c r="M806" s="84" t="s">
        <v>2582</v>
      </c>
    </row>
    <row r="807" spans="1:13" ht="17.25" x14ac:dyDescent="0.3">
      <c r="A807" s="210">
        <v>58</v>
      </c>
      <c r="B807" s="210" t="s">
        <v>1712</v>
      </c>
      <c r="C807" s="211" t="s">
        <v>806</v>
      </c>
      <c r="D807" s="211">
        <v>52192</v>
      </c>
      <c r="E807" s="211" t="s">
        <v>1713</v>
      </c>
      <c r="F807" s="220">
        <f>IFERROR(VLOOKUP(D807,'Vta RdV'!$A$3:$B$2000,2,0),0)</f>
        <v>467.12</v>
      </c>
      <c r="G807" s="220">
        <f>VLOOKUP(D807,Objetivos!$G$5:$H$3000,2,0)</f>
        <v>2755.3887390476193</v>
      </c>
      <c r="H807" s="223">
        <f t="shared" si="33"/>
        <v>0.16952961786490306</v>
      </c>
      <c r="I807" s="220">
        <f>IF(H807="",0,RANK($H807,H807:H808,0))</f>
        <v>2</v>
      </c>
      <c r="L807" s="100"/>
      <c r="M807" s="84" t="s">
        <v>2582</v>
      </c>
    </row>
    <row r="808" spans="1:13" ht="18" thickBot="1" x14ac:dyDescent="0.35">
      <c r="A808" s="212">
        <v>58</v>
      </c>
      <c r="B808" s="212" t="s">
        <v>1712</v>
      </c>
      <c r="C808" s="213" t="s">
        <v>806</v>
      </c>
      <c r="D808" s="213">
        <v>40148</v>
      </c>
      <c r="E808" s="213" t="s">
        <v>1714</v>
      </c>
      <c r="F808" s="221">
        <f>IFERROR(VLOOKUP(D808,'Vta RdV'!$A$3:$B$2000,2,0),0)</f>
        <v>1712.44</v>
      </c>
      <c r="G808" s="221">
        <f>VLOOKUP(D808,Objetivos!$G$5:$H$3000,2,0)</f>
        <v>2379.6889980952378</v>
      </c>
      <c r="H808" s="224">
        <f t="shared" si="33"/>
        <v>0.71960663825007365</v>
      </c>
      <c r="I808" s="221">
        <f>IF(H808="",0,RANK($H808,H807:H808,0))</f>
        <v>1</v>
      </c>
      <c r="L808" s="100"/>
      <c r="M808" s="84" t="s">
        <v>2582</v>
      </c>
    </row>
    <row r="809" spans="1:13" ht="17.25" x14ac:dyDescent="0.3">
      <c r="A809" s="206">
        <v>58</v>
      </c>
      <c r="B809" s="206" t="s">
        <v>1712</v>
      </c>
      <c r="C809" s="207" t="s">
        <v>806</v>
      </c>
      <c r="D809" s="207">
        <v>40273</v>
      </c>
      <c r="E809" s="207" t="s">
        <v>1715</v>
      </c>
      <c r="F809" s="66">
        <f>IFERROR(VLOOKUP(D809,'Vta RdV'!$A$3:$B$2000,2,0),0)</f>
        <v>2122.54</v>
      </c>
      <c r="G809" s="66">
        <f>VLOOKUP(D809,Objetivos!$G$5:$H$3000,2,0)</f>
        <v>2329.852121904762</v>
      </c>
      <c r="H809" s="67">
        <f t="shared" si="33"/>
        <v>0.91101919303991075</v>
      </c>
      <c r="I809" s="66">
        <f>IF(H809="",0,RANK($H809,H809:H810,0))</f>
        <v>1</v>
      </c>
      <c r="L809" s="100"/>
      <c r="M809" s="84" t="s">
        <v>2582</v>
      </c>
    </row>
    <row r="810" spans="1:13" ht="18" thickBot="1" x14ac:dyDescent="0.35">
      <c r="A810" s="208">
        <v>58</v>
      </c>
      <c r="B810" s="208" t="s">
        <v>1712</v>
      </c>
      <c r="C810" s="209" t="s">
        <v>806</v>
      </c>
      <c r="D810" s="209">
        <v>4268</v>
      </c>
      <c r="E810" s="209" t="s">
        <v>1716</v>
      </c>
      <c r="F810" s="55">
        <f>IFERROR(VLOOKUP(D810,'Vta RdV'!$A$3:$B$2000,2,0),0)</f>
        <v>659.88</v>
      </c>
      <c r="G810" s="55">
        <f>VLOOKUP(D810,Objetivos!$G$5:$H$3000,2,0)</f>
        <v>1946.6012800000001</v>
      </c>
      <c r="H810" s="56">
        <f t="shared" si="33"/>
        <v>0.33899083843199773</v>
      </c>
      <c r="I810" s="55">
        <f>IF(H810="",0,RANK($H810,H809:H810,0))</f>
        <v>2</v>
      </c>
      <c r="L810" s="100"/>
      <c r="M810" s="84" t="s">
        <v>2582</v>
      </c>
    </row>
    <row r="811" spans="1:13" ht="17.25" x14ac:dyDescent="0.3">
      <c r="A811" s="210">
        <v>58</v>
      </c>
      <c r="B811" s="210" t="s">
        <v>1712</v>
      </c>
      <c r="C811" s="211" t="s">
        <v>806</v>
      </c>
      <c r="D811" s="211">
        <v>53356</v>
      </c>
      <c r="E811" s="211" t="s">
        <v>1717</v>
      </c>
      <c r="F811" s="220">
        <f>IFERROR(VLOOKUP(D811,'Vta RdV'!$A$3:$B$2000,2,0),0)</f>
        <v>2735.88</v>
      </c>
      <c r="G811" s="220">
        <f>VLOOKUP(D811,Objetivos!$G$5:$H$3000,2,0)</f>
        <v>1911.3758704761906</v>
      </c>
      <c r="H811" s="223">
        <f t="shared" si="33"/>
        <v>1.4313668191899884</v>
      </c>
      <c r="I811" s="220">
        <f>IF(H811="",0,RANK($H811,H811:H812,0))</f>
        <v>1</v>
      </c>
      <c r="L811" s="100"/>
      <c r="M811" s="84" t="s">
        <v>2582</v>
      </c>
    </row>
    <row r="812" spans="1:13" ht="18" thickBot="1" x14ac:dyDescent="0.35">
      <c r="A812" s="212">
        <v>58</v>
      </c>
      <c r="B812" s="212" t="s">
        <v>1712</v>
      </c>
      <c r="C812" s="213" t="s">
        <v>806</v>
      </c>
      <c r="D812" s="213">
        <v>40383</v>
      </c>
      <c r="E812" s="213" t="s">
        <v>1718</v>
      </c>
      <c r="F812" s="221">
        <f>IFERROR(VLOOKUP(D812,'Vta RdV'!$A$3:$B$2000,2,0),0)</f>
        <v>965.84999999999991</v>
      </c>
      <c r="G812" s="221">
        <f>VLOOKUP(D812,Objetivos!$G$5:$H$3000,2,0)</f>
        <v>1687.6666514285716</v>
      </c>
      <c r="H812" s="224">
        <f t="shared" si="33"/>
        <v>0.57229903736169085</v>
      </c>
      <c r="I812" s="221">
        <f>IF(H812="",0,RANK($H812,H811:H812,0))</f>
        <v>2</v>
      </c>
      <c r="L812" s="100"/>
      <c r="M812" s="84" t="s">
        <v>2582</v>
      </c>
    </row>
    <row r="813" spans="1:13" ht="17.25" x14ac:dyDescent="0.3">
      <c r="A813" s="206">
        <v>58</v>
      </c>
      <c r="B813" s="206" t="s">
        <v>1712</v>
      </c>
      <c r="C813" s="207" t="s">
        <v>806</v>
      </c>
      <c r="D813" s="207">
        <v>4230</v>
      </c>
      <c r="E813" s="207" t="s">
        <v>1719</v>
      </c>
      <c r="F813" s="66">
        <f>IFERROR(VLOOKUP(D813,'Vta RdV'!$A$3:$B$2000,2,0),0)</f>
        <v>2064.2399999999998</v>
      </c>
      <c r="G813" s="66">
        <f>VLOOKUP(D813,Objetivos!$G$5:$H$3000,2,0)</f>
        <v>1580.6287009523812</v>
      </c>
      <c r="H813" s="67">
        <f t="shared" si="33"/>
        <v>1.3059613549698463</v>
      </c>
      <c r="I813" s="66">
        <f>IF(H813="",0,RANK($H813,H813:H814,0))</f>
        <v>1</v>
      </c>
      <c r="L813" s="100"/>
      <c r="M813" s="84" t="s">
        <v>2582</v>
      </c>
    </row>
    <row r="814" spans="1:13" ht="18" thickBot="1" x14ac:dyDescent="0.35">
      <c r="A814" s="208">
        <v>58</v>
      </c>
      <c r="B814" s="208" t="s">
        <v>1712</v>
      </c>
      <c r="C814" s="209" t="s">
        <v>806</v>
      </c>
      <c r="D814" s="209">
        <v>52625</v>
      </c>
      <c r="E814" s="209" t="s">
        <v>1720</v>
      </c>
      <c r="F814" s="55">
        <f>IFERROR(VLOOKUP(D814,'Vta RdV'!$A$3:$B$2000,2,0),0)</f>
        <v>1330.81</v>
      </c>
      <c r="G814" s="55">
        <f>VLOOKUP(D814,Objetivos!$G$5:$H$3000,2,0)</f>
        <v>1342.3350247619048</v>
      </c>
      <c r="H814" s="56">
        <f t="shared" si="33"/>
        <v>0.99141419649394225</v>
      </c>
      <c r="I814" s="55">
        <f>IF(H814="",0,RANK($H814,H813:H814,0))</f>
        <v>2</v>
      </c>
      <c r="L814" s="100"/>
      <c r="M814" s="84" t="s">
        <v>2582</v>
      </c>
    </row>
    <row r="815" spans="1:13" ht="17.25" x14ac:dyDescent="0.3">
      <c r="A815" s="210">
        <v>58</v>
      </c>
      <c r="B815" s="210" t="s">
        <v>1712</v>
      </c>
      <c r="C815" s="211" t="s">
        <v>806</v>
      </c>
      <c r="D815" s="211">
        <v>54012</v>
      </c>
      <c r="E815" s="211" t="s">
        <v>1721</v>
      </c>
      <c r="F815" s="220">
        <f>IFERROR(VLOOKUP(D815,'Vta RdV'!$A$3:$B$2000,2,0),0)</f>
        <v>832.4</v>
      </c>
      <c r="G815" s="220">
        <f>VLOOKUP(D815,Objetivos!$G$5:$H$3000,2,0)</f>
        <v>1008.8231314285713</v>
      </c>
      <c r="H815" s="223">
        <f t="shared" si="33"/>
        <v>0.82511985903937135</v>
      </c>
      <c r="I815" s="220">
        <f>IF(H815="",0,RANK($H815,H815:H816,0))</f>
        <v>2</v>
      </c>
      <c r="L815" s="100"/>
      <c r="M815" s="84" t="s">
        <v>2582</v>
      </c>
    </row>
    <row r="816" spans="1:13" ht="18" thickBot="1" x14ac:dyDescent="0.35">
      <c r="A816" s="212">
        <v>58</v>
      </c>
      <c r="B816" s="212" t="s">
        <v>1712</v>
      </c>
      <c r="C816" s="213" t="s">
        <v>806</v>
      </c>
      <c r="D816" s="213">
        <v>53496</v>
      </c>
      <c r="E816" s="213" t="s">
        <v>1722</v>
      </c>
      <c r="F816" s="221">
        <f>IFERROR(VLOOKUP(D816,'Vta RdV'!$A$3:$B$2000,2,0),0)</f>
        <v>1187.3900000000001</v>
      </c>
      <c r="G816" s="221">
        <f>VLOOKUP(D816,Objetivos!$G$5:$H$3000,2,0)</f>
        <v>1184.1221561904763</v>
      </c>
      <c r="H816" s="224">
        <f t="shared" si="33"/>
        <v>1.0027597184905628</v>
      </c>
      <c r="I816" s="221">
        <f>IF(H816="",0,RANK($H816,H815:H816,0))</f>
        <v>1</v>
      </c>
      <c r="L816" s="100"/>
      <c r="M816" s="84" t="s">
        <v>2582</v>
      </c>
    </row>
    <row r="817" spans="1:13" ht="17.25" x14ac:dyDescent="0.3">
      <c r="A817" s="214">
        <v>58</v>
      </c>
      <c r="B817" s="214" t="s">
        <v>1712</v>
      </c>
      <c r="C817" s="215" t="s">
        <v>806</v>
      </c>
      <c r="D817" s="215">
        <v>53832</v>
      </c>
      <c r="E817" s="215" t="s">
        <v>1723</v>
      </c>
      <c r="F817" s="53">
        <f>IFERROR(VLOOKUP(D817,'Vta RdV'!$A$3:$B$2000,2,0),0)</f>
        <v>232.63</v>
      </c>
      <c r="G817" s="53">
        <f>VLOOKUP(D817,Objetivos!$G$5:$H$3000,2,0)</f>
        <v>1042.2018514285714</v>
      </c>
      <c r="H817" s="61">
        <f t="shared" si="33"/>
        <v>0.22321011969142868</v>
      </c>
      <c r="I817" s="53" t="e">
        <f>IF(H817="",0,RANK($H817,H817:H819,0))</f>
        <v>#DIV/0!</v>
      </c>
      <c r="L817" s="100"/>
      <c r="M817" s="84" t="s">
        <v>2582</v>
      </c>
    </row>
    <row r="818" spans="1:13" ht="17.25" x14ac:dyDescent="0.3">
      <c r="A818" s="206">
        <v>58</v>
      </c>
      <c r="B818" s="206" t="s">
        <v>1712</v>
      </c>
      <c r="C818" s="207" t="s">
        <v>806</v>
      </c>
      <c r="D818" s="207">
        <v>53656</v>
      </c>
      <c r="E818" s="207" t="s">
        <v>1724</v>
      </c>
      <c r="F818" s="66">
        <f>IFERROR(VLOOKUP(D818,'Vta RdV'!$A$3:$B$2000,2,0),0)</f>
        <v>0</v>
      </c>
      <c r="G818" s="66">
        <f>VLOOKUP(D818,Objetivos!$G$5:$H$3000,2,0)</f>
        <v>0</v>
      </c>
      <c r="H818" s="67" t="e">
        <f t="shared" si="33"/>
        <v>#DIV/0!</v>
      </c>
      <c r="I818" s="66" t="e">
        <f>IF(H818="",0,RANK($H818,H817:H819,0))</f>
        <v>#DIV/0!</v>
      </c>
      <c r="L818" s="100"/>
      <c r="M818" s="84" t="s">
        <v>2582</v>
      </c>
    </row>
    <row r="819" spans="1:13" ht="18" thickBot="1" x14ac:dyDescent="0.35">
      <c r="A819" s="208">
        <v>58</v>
      </c>
      <c r="B819" s="208" t="s">
        <v>1712</v>
      </c>
      <c r="C819" s="209" t="s">
        <v>806</v>
      </c>
      <c r="D819" s="209">
        <v>53841</v>
      </c>
      <c r="E819" s="209" t="s">
        <v>1725</v>
      </c>
      <c r="F819" s="55">
        <f>IFERROR(VLOOKUP(D819,'Vta RdV'!$A$3:$B$2000,2,0),0)</f>
        <v>75.42</v>
      </c>
      <c r="G819" s="55">
        <f>VLOOKUP(D819,Objetivos!$G$5:$H$3000,2,0)</f>
        <v>1248.2103466666667</v>
      </c>
      <c r="H819" s="56">
        <f t="shared" si="33"/>
        <v>6.04225082746737E-2</v>
      </c>
      <c r="I819" s="55" t="e">
        <f>IF(H819="",0,RANK($H819,H817:H819,0))</f>
        <v>#DIV/0!</v>
      </c>
      <c r="L819" s="100"/>
      <c r="M819" s="84" t="s">
        <v>2582</v>
      </c>
    </row>
    <row r="820" spans="1:13" ht="17.25" x14ac:dyDescent="0.3">
      <c r="A820" s="210">
        <v>58</v>
      </c>
      <c r="B820" s="210" t="s">
        <v>1726</v>
      </c>
      <c r="C820" s="211" t="s">
        <v>419</v>
      </c>
      <c r="D820" s="211">
        <v>7327</v>
      </c>
      <c r="E820" s="211" t="s">
        <v>1727</v>
      </c>
      <c r="F820" s="220">
        <f>IFERROR(VLOOKUP(D820,'Vta RdV'!$A$3:$B$2000,2,0),0)</f>
        <v>1022.4300000000001</v>
      </c>
      <c r="G820" s="220">
        <f>VLOOKUP(D820,Objetivos!$G$5:$H$3000,2,0)</f>
        <v>3367.5485942857144</v>
      </c>
      <c r="H820" s="223">
        <f t="shared" si="33"/>
        <v>0.30361254526064713</v>
      </c>
      <c r="I820" s="220">
        <f>IF(H820="",0,RANK($H820,H820:H821,0))</f>
        <v>1</v>
      </c>
      <c r="L820" s="100"/>
      <c r="M820" s="84" t="s">
        <v>2582</v>
      </c>
    </row>
    <row r="821" spans="1:13" ht="18" thickBot="1" x14ac:dyDescent="0.35">
      <c r="A821" s="212">
        <v>58</v>
      </c>
      <c r="B821" s="212" t="s">
        <v>1726</v>
      </c>
      <c r="C821" s="213" t="s">
        <v>419</v>
      </c>
      <c r="D821" s="213">
        <v>629</v>
      </c>
      <c r="E821" s="213" t="s">
        <v>1728</v>
      </c>
      <c r="F821" s="221">
        <f>IFERROR(VLOOKUP(D821,'Vta RdV'!$A$3:$B$2000,2,0),0)</f>
        <v>281.75</v>
      </c>
      <c r="G821" s="221">
        <f>VLOOKUP(D821,Objetivos!$G$5:$H$3000,2,0)</f>
        <v>2652.8498742857146</v>
      </c>
      <c r="H821" s="224">
        <f t="shared" si="33"/>
        <v>0.10620653762997492</v>
      </c>
      <c r="I821" s="221">
        <f>IF(H821="",0,RANK($H821,H820:H821,0))</f>
        <v>2</v>
      </c>
      <c r="L821" s="100"/>
      <c r="M821" s="84" t="s">
        <v>2582</v>
      </c>
    </row>
    <row r="822" spans="1:13" ht="17.25" x14ac:dyDescent="0.3">
      <c r="A822" s="206">
        <v>58</v>
      </c>
      <c r="B822" s="206" t="s">
        <v>1726</v>
      </c>
      <c r="C822" s="207" t="s">
        <v>419</v>
      </c>
      <c r="D822" s="207">
        <v>19002</v>
      </c>
      <c r="E822" s="207" t="s">
        <v>1729</v>
      </c>
      <c r="F822" s="66">
        <f>IFERROR(VLOOKUP(D822,'Vta RdV'!$A$3:$B$2000,2,0),0)</f>
        <v>1179.3300000000002</v>
      </c>
      <c r="G822" s="66">
        <f>VLOOKUP(D822,Objetivos!$G$5:$H$3000,2,0)</f>
        <v>2484.9792380952385</v>
      </c>
      <c r="H822" s="67">
        <f t="shared" si="33"/>
        <v>0.47458344195421465</v>
      </c>
      <c r="I822" s="66">
        <f>IF(H822="",0,RANK($H822,H822:H823,0))</f>
        <v>2</v>
      </c>
      <c r="L822" s="100"/>
      <c r="M822" s="84" t="s">
        <v>2582</v>
      </c>
    </row>
    <row r="823" spans="1:13" ht="18" thickBot="1" x14ac:dyDescent="0.35">
      <c r="A823" s="208">
        <v>58</v>
      </c>
      <c r="B823" s="208" t="s">
        <v>1726</v>
      </c>
      <c r="C823" s="209" t="s">
        <v>419</v>
      </c>
      <c r="D823" s="209">
        <v>19228</v>
      </c>
      <c r="E823" s="209" t="s">
        <v>1730</v>
      </c>
      <c r="F823" s="55">
        <f>IFERROR(VLOOKUP(D823,'Vta RdV'!$A$3:$B$2000,2,0),0)</f>
        <v>1219.8399999999997</v>
      </c>
      <c r="G823" s="55">
        <f>VLOOKUP(D823,Objetivos!$G$5:$H$3000,2,0)</f>
        <v>2341.2948266666667</v>
      </c>
      <c r="H823" s="56">
        <f t="shared" si="33"/>
        <v>0.52101084669319608</v>
      </c>
      <c r="I823" s="55">
        <f>IF(H823="",0,RANK($H823,H822:H823,0))</f>
        <v>1</v>
      </c>
      <c r="L823" s="100"/>
      <c r="M823" s="84" t="s">
        <v>2582</v>
      </c>
    </row>
    <row r="824" spans="1:13" ht="17.25" x14ac:dyDescent="0.3">
      <c r="A824" s="210">
        <v>58</v>
      </c>
      <c r="B824" s="210" t="s">
        <v>1726</v>
      </c>
      <c r="C824" s="211" t="s">
        <v>419</v>
      </c>
      <c r="D824" s="211">
        <v>6300</v>
      </c>
      <c r="E824" s="211" t="s">
        <v>1731</v>
      </c>
      <c r="F824" s="220">
        <f>IFERROR(VLOOKUP(D824,'Vta RdV'!$A$3:$B$2000,2,0),0)</f>
        <v>582.78</v>
      </c>
      <c r="G824" s="220">
        <f>VLOOKUP(D824,Objetivos!$G$5:$H$3000,2,0)</f>
        <v>2315.946476190476</v>
      </c>
      <c r="H824" s="223">
        <f t="shared" si="33"/>
        <v>0.25163793981915367</v>
      </c>
      <c r="I824" s="220">
        <f>IF(H824="",0,RANK($H824,H824:H825,0))</f>
        <v>2</v>
      </c>
      <c r="L824" s="100"/>
      <c r="M824" s="84" t="s">
        <v>2582</v>
      </c>
    </row>
    <row r="825" spans="1:13" ht="18" thickBot="1" x14ac:dyDescent="0.35">
      <c r="A825" s="212">
        <v>58</v>
      </c>
      <c r="B825" s="212" t="s">
        <v>1726</v>
      </c>
      <c r="C825" s="213" t="s">
        <v>419</v>
      </c>
      <c r="D825" s="213">
        <v>19019</v>
      </c>
      <c r="E825" s="213" t="s">
        <v>1732</v>
      </c>
      <c r="F825" s="221">
        <f>IFERROR(VLOOKUP(D825,'Vta RdV'!$A$3:$B$2000,2,0),0)</f>
        <v>2529.1600000000003</v>
      </c>
      <c r="G825" s="221">
        <f>VLOOKUP(D825,Objetivos!$G$5:$H$3000,2,0)</f>
        <v>2179.1850895238094</v>
      </c>
      <c r="H825" s="224">
        <f t="shared" si="33"/>
        <v>1.1605989836102755</v>
      </c>
      <c r="I825" s="221">
        <f>IF(H825="",0,RANK($H825,H824:H825,0))</f>
        <v>1</v>
      </c>
      <c r="L825" s="100"/>
      <c r="M825" s="84" t="s">
        <v>2582</v>
      </c>
    </row>
    <row r="826" spans="1:13" ht="17.25" x14ac:dyDescent="0.3">
      <c r="A826" s="206">
        <v>58</v>
      </c>
      <c r="B826" s="206" t="s">
        <v>1726</v>
      </c>
      <c r="C826" s="207" t="s">
        <v>419</v>
      </c>
      <c r="D826" s="207">
        <v>19219</v>
      </c>
      <c r="E826" s="207" t="s">
        <v>1733</v>
      </c>
      <c r="F826" s="66">
        <f>IFERROR(VLOOKUP(D826,'Vta RdV'!$A$3:$B$2000,2,0),0)</f>
        <v>486.62</v>
      </c>
      <c r="G826" s="66">
        <f>VLOOKUP(D826,Objetivos!$G$5:$H$3000,2,0)</f>
        <v>1947.3453257142858</v>
      </c>
      <c r="H826" s="67">
        <f t="shared" si="33"/>
        <v>0.24988890957052412</v>
      </c>
      <c r="I826" s="66">
        <f>IF(H826="",0,RANK($H826,H826:H827,0))</f>
        <v>2</v>
      </c>
      <c r="L826" s="100"/>
      <c r="M826" s="84" t="s">
        <v>2582</v>
      </c>
    </row>
    <row r="827" spans="1:13" ht="18" thickBot="1" x14ac:dyDescent="0.35">
      <c r="A827" s="208">
        <v>58</v>
      </c>
      <c r="B827" s="208" t="s">
        <v>1726</v>
      </c>
      <c r="C827" s="209" t="s">
        <v>419</v>
      </c>
      <c r="D827" s="209">
        <v>33071</v>
      </c>
      <c r="E827" s="209" t="s">
        <v>1734</v>
      </c>
      <c r="F827" s="55">
        <f>IFERROR(VLOOKUP(D827,'Vta RdV'!$A$3:$B$2000,2,0),0)</f>
        <v>1262.81</v>
      </c>
      <c r="G827" s="55">
        <f>VLOOKUP(D827,Objetivos!$G$5:$H$3000,2,0)</f>
        <v>1673.5126095238095</v>
      </c>
      <c r="H827" s="56">
        <f t="shared" si="33"/>
        <v>0.75458648641991821</v>
      </c>
      <c r="I827" s="55">
        <f>IF(H827="",0,RANK($H827,H826:H827,0))</f>
        <v>1</v>
      </c>
      <c r="L827" s="100"/>
      <c r="M827" s="84" t="s">
        <v>2582</v>
      </c>
    </row>
    <row r="828" spans="1:13" ht="17.25" x14ac:dyDescent="0.3">
      <c r="A828" s="210">
        <v>58</v>
      </c>
      <c r="B828" s="210" t="s">
        <v>1726</v>
      </c>
      <c r="C828" s="211" t="s">
        <v>419</v>
      </c>
      <c r="D828" s="211">
        <v>52699</v>
      </c>
      <c r="E828" s="211" t="s">
        <v>1735</v>
      </c>
      <c r="F828" s="220">
        <f>IFERROR(VLOOKUP(D828,'Vta RdV'!$A$3:$B$2000,2,0),0)</f>
        <v>0</v>
      </c>
      <c r="G828" s="220">
        <f>VLOOKUP(D828,Objetivos!$G$5:$H$3000,2,0)</f>
        <v>1433.8545600000002</v>
      </c>
      <c r="H828" s="223">
        <f t="shared" si="33"/>
        <v>0</v>
      </c>
      <c r="I828" s="220">
        <f>IF(H828="",0,RANK($H828,H828:H829,0))</f>
        <v>2</v>
      </c>
      <c r="L828" s="100"/>
      <c r="M828" s="84" t="s">
        <v>2582</v>
      </c>
    </row>
    <row r="829" spans="1:13" ht="18" thickBot="1" x14ac:dyDescent="0.35">
      <c r="A829" s="212">
        <v>58</v>
      </c>
      <c r="B829" s="212" t="s">
        <v>1726</v>
      </c>
      <c r="C829" s="213" t="s">
        <v>419</v>
      </c>
      <c r="D829" s="213">
        <v>53608</v>
      </c>
      <c r="E829" s="213" t="s">
        <v>1736</v>
      </c>
      <c r="F829" s="221">
        <f>IFERROR(VLOOKUP(D829,'Vta RdV'!$A$3:$B$2000,2,0),0)</f>
        <v>1355.1299999999999</v>
      </c>
      <c r="G829" s="221">
        <f>VLOOKUP(D829,Objetivos!$G$5:$H$3000,2,0)</f>
        <v>1207.5829257142857</v>
      </c>
      <c r="H829" s="224">
        <f t="shared" si="33"/>
        <v>1.1221838029868136</v>
      </c>
      <c r="I829" s="221">
        <f>IF(H829="",0,RANK($H829,H828:H829,0))</f>
        <v>1</v>
      </c>
      <c r="L829" s="100"/>
      <c r="M829" s="84" t="s">
        <v>2582</v>
      </c>
    </row>
    <row r="830" spans="1:13" ht="17.25" x14ac:dyDescent="0.3">
      <c r="A830" s="206">
        <v>58</v>
      </c>
      <c r="B830" s="206" t="s">
        <v>1726</v>
      </c>
      <c r="C830" s="207" t="s">
        <v>419</v>
      </c>
      <c r="D830" s="207">
        <v>53266</v>
      </c>
      <c r="E830" s="207" t="s">
        <v>1737</v>
      </c>
      <c r="F830" s="66">
        <f>IFERROR(VLOOKUP(D830,'Vta RdV'!$A$3:$B$2000,2,0),0)</f>
        <v>322.55</v>
      </c>
      <c r="G830" s="66">
        <f>VLOOKUP(D830,Objetivos!$G$5:$H$3000,2,0)</f>
        <v>1104.156540952381</v>
      </c>
      <c r="H830" s="67">
        <f t="shared" ref="H830:H831" si="34">+F830/G830</f>
        <v>0.29212343362272458</v>
      </c>
      <c r="I830" s="66">
        <f>IF(H830="",0,RANK($H830,H830:H831,0))</f>
        <v>2</v>
      </c>
      <c r="L830" s="100"/>
      <c r="M830" s="84" t="s">
        <v>2582</v>
      </c>
    </row>
    <row r="831" spans="1:13" ht="18" thickBot="1" x14ac:dyDescent="0.35">
      <c r="A831" s="208">
        <v>58</v>
      </c>
      <c r="B831" s="208" t="s">
        <v>1726</v>
      </c>
      <c r="C831" s="209" t="s">
        <v>419</v>
      </c>
      <c r="D831" s="209">
        <v>54085</v>
      </c>
      <c r="E831" s="209" t="s">
        <v>2558</v>
      </c>
      <c r="F831" s="55">
        <f>IFERROR(VLOOKUP(D831,'Vta RdV'!$A$3:$B$2000,2,0),0)</f>
        <v>398.03</v>
      </c>
      <c r="G831" s="55">
        <f>VLOOKUP(D831,Objetivos!$G$5:$H$3000,2,0)</f>
        <v>1092.8819733333335</v>
      </c>
      <c r="H831" s="56">
        <f t="shared" si="34"/>
        <v>0.36420218258884135</v>
      </c>
      <c r="I831" s="55">
        <f>IF(H831="",0,RANK($H831,H830:H831,0))</f>
        <v>1</v>
      </c>
      <c r="L831" s="100"/>
      <c r="M831" s="84" t="s">
        <v>2582</v>
      </c>
    </row>
    <row r="832" spans="1:13" ht="17.25" x14ac:dyDescent="0.3">
      <c r="A832" s="210">
        <v>58</v>
      </c>
      <c r="B832" s="210" t="s">
        <v>1738</v>
      </c>
      <c r="C832" s="211" t="s">
        <v>1739</v>
      </c>
      <c r="D832" s="211">
        <v>5285</v>
      </c>
      <c r="E832" s="211" t="s">
        <v>1740</v>
      </c>
      <c r="F832" s="220">
        <f>IFERROR(VLOOKUP(D832,'Vta RdV'!$A$3:$B$2000,2,0),0)</f>
        <v>2897.2799999999997</v>
      </c>
      <c r="G832" s="220">
        <f>VLOOKUP(D832,Objetivos!$G$5:$H$3000,2,0)</f>
        <v>3343.0574628571435</v>
      </c>
      <c r="H832" s="223">
        <f t="shared" si="33"/>
        <v>0.86665575814656803</v>
      </c>
      <c r="I832" s="220">
        <f>IF(H832="",0,RANK($H832,H832:H833,0))</f>
        <v>2</v>
      </c>
      <c r="L832" s="100"/>
      <c r="M832" s="84" t="s">
        <v>2582</v>
      </c>
    </row>
    <row r="833" spans="1:13" ht="18" thickBot="1" x14ac:dyDescent="0.35">
      <c r="A833" s="212">
        <v>58</v>
      </c>
      <c r="B833" s="212" t="s">
        <v>1738</v>
      </c>
      <c r="C833" s="213" t="s">
        <v>1739</v>
      </c>
      <c r="D833" s="213">
        <v>9890</v>
      </c>
      <c r="E833" s="213" t="s">
        <v>1741</v>
      </c>
      <c r="F833" s="221">
        <f>IFERROR(VLOOKUP(D833,'Vta RdV'!$A$3:$B$2000,2,0),0)</f>
        <v>3053.57</v>
      </c>
      <c r="G833" s="221">
        <f>VLOOKUP(D833,Objetivos!$G$5:$H$3000,2,0)</f>
        <v>1992.4739873684211</v>
      </c>
      <c r="H833" s="224">
        <f t="shared" si="33"/>
        <v>1.5325520028660609</v>
      </c>
      <c r="I833" s="221">
        <f>IF(H833="",0,RANK($H833,H832:H833,0))</f>
        <v>1</v>
      </c>
      <c r="L833" s="100"/>
      <c r="M833" s="84" t="s">
        <v>2582</v>
      </c>
    </row>
    <row r="834" spans="1:13" ht="17.25" x14ac:dyDescent="0.3">
      <c r="A834" s="206">
        <v>58</v>
      </c>
      <c r="B834" s="206" t="s">
        <v>1738</v>
      </c>
      <c r="C834" s="207" t="s">
        <v>1739</v>
      </c>
      <c r="D834" s="207">
        <v>52047</v>
      </c>
      <c r="E834" s="207" t="s">
        <v>1742</v>
      </c>
      <c r="F834" s="66">
        <f>IFERROR(VLOOKUP(D834,'Vta RdV'!$A$3:$B$2000,2,0),0)</f>
        <v>469.10999999999996</v>
      </c>
      <c r="G834" s="66">
        <f>VLOOKUP(D834,Objetivos!$G$5:$H$3000,2,0)</f>
        <v>1599.159062857143</v>
      </c>
      <c r="H834" s="67">
        <f t="shared" si="33"/>
        <v>0.29334792948105048</v>
      </c>
      <c r="I834" s="66">
        <f>IF(H834="",0,RANK($H834,H834:H835,0))</f>
        <v>2</v>
      </c>
      <c r="L834" s="100"/>
      <c r="M834" s="84" t="s">
        <v>2582</v>
      </c>
    </row>
    <row r="835" spans="1:13" ht="18" thickBot="1" x14ac:dyDescent="0.35">
      <c r="A835" s="208">
        <v>58</v>
      </c>
      <c r="B835" s="208" t="s">
        <v>1738</v>
      </c>
      <c r="C835" s="209" t="s">
        <v>1739</v>
      </c>
      <c r="D835" s="209">
        <v>10504</v>
      </c>
      <c r="E835" s="209" t="s">
        <v>1743</v>
      </c>
      <c r="F835" s="55">
        <f>IFERROR(VLOOKUP(D835,'Vta RdV'!$A$3:$B$2000,2,0),0)</f>
        <v>639.97</v>
      </c>
      <c r="G835" s="55">
        <f>VLOOKUP(D835,Objetivos!$G$5:$H$3000,2,0)</f>
        <v>1529.520259047619</v>
      </c>
      <c r="H835" s="56">
        <f t="shared" si="33"/>
        <v>0.41841224149491679</v>
      </c>
      <c r="I835" s="55">
        <f>IF(H835="",0,RANK($H835,H834:H835,0))</f>
        <v>1</v>
      </c>
      <c r="L835" s="100"/>
      <c r="M835" s="84" t="s">
        <v>2582</v>
      </c>
    </row>
    <row r="836" spans="1:13" ht="17.25" x14ac:dyDescent="0.3">
      <c r="A836" s="210">
        <v>58</v>
      </c>
      <c r="B836" s="210" t="s">
        <v>1738</v>
      </c>
      <c r="C836" s="211" t="s">
        <v>1739</v>
      </c>
      <c r="D836" s="211">
        <v>10538</v>
      </c>
      <c r="E836" s="211" t="s">
        <v>1744</v>
      </c>
      <c r="F836" s="220">
        <f>IFERROR(VLOOKUP(D836,'Vta RdV'!$A$3:$B$2000,2,0),0)</f>
        <v>460.16999999999996</v>
      </c>
      <c r="G836" s="220">
        <f>VLOOKUP(D836,Objetivos!$G$5:$H$3000,2,0)</f>
        <v>1434.1915839999999</v>
      </c>
      <c r="H836" s="223">
        <f t="shared" si="33"/>
        <v>0.3208567147748651</v>
      </c>
      <c r="I836" s="220">
        <f>IF(H836="",0,RANK($H836,H836:H837,0))</f>
        <v>2</v>
      </c>
      <c r="L836" s="100"/>
      <c r="M836" s="84" t="s">
        <v>2582</v>
      </c>
    </row>
    <row r="837" spans="1:13" ht="18" thickBot="1" x14ac:dyDescent="0.35">
      <c r="A837" s="212">
        <v>58</v>
      </c>
      <c r="B837" s="212" t="s">
        <v>1738</v>
      </c>
      <c r="C837" s="213" t="s">
        <v>1739</v>
      </c>
      <c r="D837" s="213">
        <v>52364</v>
      </c>
      <c r="E837" s="213" t="s">
        <v>1745</v>
      </c>
      <c r="F837" s="221">
        <f>IFERROR(VLOOKUP(D837,'Vta RdV'!$A$3:$B$2000,2,0),0)</f>
        <v>880.53</v>
      </c>
      <c r="G837" s="221">
        <f>VLOOKUP(D837,Objetivos!$G$5:$H$3000,2,0)</f>
        <v>1194.5342628571429</v>
      </c>
      <c r="H837" s="224">
        <f t="shared" si="33"/>
        <v>0.73713247696546358</v>
      </c>
      <c r="I837" s="221">
        <f>IF(H837="",0,RANK($H837,H836:H837,0))</f>
        <v>1</v>
      </c>
      <c r="L837" s="100"/>
      <c r="M837" s="84" t="s">
        <v>2582</v>
      </c>
    </row>
    <row r="838" spans="1:13" ht="17.25" x14ac:dyDescent="0.3">
      <c r="A838" s="214">
        <v>58</v>
      </c>
      <c r="B838" s="214" t="s">
        <v>1738</v>
      </c>
      <c r="C838" s="215" t="s">
        <v>1739</v>
      </c>
      <c r="D838" s="215">
        <v>53286</v>
      </c>
      <c r="E838" s="215" t="s">
        <v>1746</v>
      </c>
      <c r="F838" s="53">
        <f>IFERROR(VLOOKUP(D838,'Vta RdV'!$A$3:$B$2000,2,0),0)</f>
        <v>1265.4100000000001</v>
      </c>
      <c r="G838" s="53">
        <f>VLOOKUP(D838,Objetivos!$G$5:$H$3000,2,0)</f>
        <v>1119.7142857142858</v>
      </c>
      <c r="H838" s="61">
        <f t="shared" ref="H838:H900" si="35">+F838/G838</f>
        <v>1.13011865271753</v>
      </c>
      <c r="I838" s="53">
        <f>IF(H838="",0,RANK($H838,H838:H840,0))</f>
        <v>1</v>
      </c>
      <c r="L838" s="100"/>
      <c r="M838" s="84" t="s">
        <v>2582</v>
      </c>
    </row>
    <row r="839" spans="1:13" ht="17.25" x14ac:dyDescent="0.3">
      <c r="A839" s="206">
        <v>58</v>
      </c>
      <c r="B839" s="206" t="s">
        <v>1738</v>
      </c>
      <c r="C839" s="207" t="s">
        <v>1739</v>
      </c>
      <c r="D839" s="207">
        <v>52306</v>
      </c>
      <c r="E839" s="207" t="s">
        <v>1747</v>
      </c>
      <c r="F839" s="66">
        <f>IFERROR(VLOOKUP(D839,'Vta RdV'!$A$3:$B$2000,2,0),0)</f>
        <v>821.84</v>
      </c>
      <c r="G839" s="66">
        <f>VLOOKUP(D839,Objetivos!$G$5:$H$3000,2,0)</f>
        <v>1106.6149638095239</v>
      </c>
      <c r="H839" s="67">
        <f t="shared" si="35"/>
        <v>0.74266120274644976</v>
      </c>
      <c r="I839" s="66">
        <f>IF(H839="",0,RANK($H839,H838:H840,0))</f>
        <v>3</v>
      </c>
      <c r="L839" s="100"/>
      <c r="M839" s="84" t="s">
        <v>2582</v>
      </c>
    </row>
    <row r="840" spans="1:13" ht="18" thickBot="1" x14ac:dyDescent="0.35">
      <c r="A840" s="208">
        <v>58</v>
      </c>
      <c r="B840" s="208" t="s">
        <v>1738</v>
      </c>
      <c r="C840" s="209" t="s">
        <v>1739</v>
      </c>
      <c r="D840" s="209">
        <v>74</v>
      </c>
      <c r="E840" s="209" t="s">
        <v>1748</v>
      </c>
      <c r="F840" s="55">
        <f>IFERROR(VLOOKUP(D840,'Vta RdV'!$A$3:$B$2000,2,0),0)</f>
        <v>1261.3599999999999</v>
      </c>
      <c r="G840" s="55">
        <f>VLOOKUP(D840,Objetivos!$G$5:$H$3000,2,0)</f>
        <v>1511.4632304761906</v>
      </c>
      <c r="H840" s="56">
        <f t="shared" si="35"/>
        <v>0.83452906730824339</v>
      </c>
      <c r="I840" s="55">
        <f>IF(H840="",0,RANK($H840,H838:H840,0))</f>
        <v>2</v>
      </c>
      <c r="L840" s="100"/>
      <c r="M840" s="84" t="s">
        <v>2582</v>
      </c>
    </row>
    <row r="841" spans="1:13" ht="17.25" x14ac:dyDescent="0.3">
      <c r="A841" s="210">
        <v>58</v>
      </c>
      <c r="B841" s="210" t="s">
        <v>1749</v>
      </c>
      <c r="C841" s="211" t="s">
        <v>412</v>
      </c>
      <c r="D841" s="211">
        <v>5043</v>
      </c>
      <c r="E841" s="211" t="s">
        <v>1750</v>
      </c>
      <c r="F841" s="220">
        <f>IFERROR(VLOOKUP(D841,'Vta RdV'!$A$3:$B$2000,2,0),0)</f>
        <v>3374.7400000000007</v>
      </c>
      <c r="G841" s="220">
        <f>VLOOKUP(D841,Objetivos!$G$5:$H$3000,2,0)</f>
        <v>3925.2492723809519</v>
      </c>
      <c r="H841" s="223">
        <f t="shared" si="35"/>
        <v>0.85975176754901306</v>
      </c>
      <c r="I841" s="220">
        <f>IF(H841="",0,RANK($H841,H841:H842,0))</f>
        <v>1</v>
      </c>
      <c r="L841" s="100"/>
      <c r="M841" s="84" t="s">
        <v>2582</v>
      </c>
    </row>
    <row r="842" spans="1:13" ht="18" thickBot="1" x14ac:dyDescent="0.35">
      <c r="A842" s="212">
        <v>58</v>
      </c>
      <c r="B842" s="212" t="s">
        <v>1749</v>
      </c>
      <c r="C842" s="213" t="s">
        <v>412</v>
      </c>
      <c r="D842" s="213">
        <v>5121</v>
      </c>
      <c r="E842" s="213" t="s">
        <v>1751</v>
      </c>
      <c r="F842" s="221">
        <f>IFERROR(VLOOKUP(D842,'Vta RdV'!$A$3:$B$2000,2,0),0)</f>
        <v>2825.93</v>
      </c>
      <c r="G842" s="221">
        <f>VLOOKUP(D842,Objetivos!$G$5:$H$3000,2,0)</f>
        <v>4050.1543238095242</v>
      </c>
      <c r="H842" s="224">
        <f t="shared" si="35"/>
        <v>0.69773390692480219</v>
      </c>
      <c r="I842" s="221">
        <f>IF(H842="",0,RANK($H842,H841:H842,0))</f>
        <v>2</v>
      </c>
      <c r="L842" s="100"/>
      <c r="M842" s="84" t="s">
        <v>2582</v>
      </c>
    </row>
    <row r="843" spans="1:13" ht="17.25" x14ac:dyDescent="0.3">
      <c r="A843" s="206">
        <v>58</v>
      </c>
      <c r="B843" s="206" t="s">
        <v>1749</v>
      </c>
      <c r="C843" s="207" t="s">
        <v>412</v>
      </c>
      <c r="D843" s="207">
        <v>5142</v>
      </c>
      <c r="E843" s="207" t="s">
        <v>1752</v>
      </c>
      <c r="F843" s="66">
        <f>IFERROR(VLOOKUP(D843,'Vta RdV'!$A$3:$B$2000,2,0),0)</f>
        <v>3558.8099999999995</v>
      </c>
      <c r="G843" s="66">
        <f>VLOOKUP(D843,Objetivos!$G$5:$H$3000,2,0)</f>
        <v>3978.9205257142858</v>
      </c>
      <c r="H843" s="67">
        <f t="shared" si="35"/>
        <v>0.89441595452855416</v>
      </c>
      <c r="I843" s="66">
        <f>IF(H843="",0,RANK($H843,H843:H844,0))</f>
        <v>1</v>
      </c>
      <c r="L843" s="100"/>
      <c r="M843" s="84" t="s">
        <v>2582</v>
      </c>
    </row>
    <row r="844" spans="1:13" ht="18" thickBot="1" x14ac:dyDescent="0.35">
      <c r="A844" s="208">
        <v>58</v>
      </c>
      <c r="B844" s="208" t="s">
        <v>1749</v>
      </c>
      <c r="C844" s="209" t="s">
        <v>412</v>
      </c>
      <c r="D844" s="209">
        <v>5207</v>
      </c>
      <c r="E844" s="209" t="s">
        <v>1753</v>
      </c>
      <c r="F844" s="55">
        <f>IFERROR(VLOOKUP(D844,'Vta RdV'!$A$3:$B$2000,2,0),0)</f>
        <v>1075.8599999999999</v>
      </c>
      <c r="G844" s="55">
        <f>VLOOKUP(D844,Objetivos!$G$5:$H$3000,2,0)</f>
        <v>3353.5653409523811</v>
      </c>
      <c r="H844" s="56">
        <f t="shared" si="35"/>
        <v>0.32081080599862882</v>
      </c>
      <c r="I844" s="55">
        <f>IF(H844="",0,RANK($H844,H843:H844,0))</f>
        <v>2</v>
      </c>
      <c r="L844" s="100"/>
      <c r="M844" s="84" t="s">
        <v>2582</v>
      </c>
    </row>
    <row r="845" spans="1:13" ht="17.25" x14ac:dyDescent="0.3">
      <c r="A845" s="210">
        <v>58</v>
      </c>
      <c r="B845" s="210" t="s">
        <v>1749</v>
      </c>
      <c r="C845" s="211" t="s">
        <v>412</v>
      </c>
      <c r="D845" s="211">
        <v>55152</v>
      </c>
      <c r="E845" s="211" t="s">
        <v>1754</v>
      </c>
      <c r="F845" s="220">
        <f>IFERROR(VLOOKUP(D845,'Vta RdV'!$A$3:$B$2000,2,0),0)</f>
        <v>1211.4000000000001</v>
      </c>
      <c r="G845" s="220">
        <f>VLOOKUP(D845,Objetivos!$G$5:$H$3000,2,0)</f>
        <v>2605.7130285714288</v>
      </c>
      <c r="H845" s="223">
        <f t="shared" si="35"/>
        <v>0.46490154008407636</v>
      </c>
      <c r="I845" s="220">
        <f>IF(H845="",0,RANK($H845,H845:H846,0))</f>
        <v>2</v>
      </c>
      <c r="L845" s="100"/>
      <c r="M845" s="84" t="s">
        <v>2582</v>
      </c>
    </row>
    <row r="846" spans="1:13" ht="18" thickBot="1" x14ac:dyDescent="0.35">
      <c r="A846" s="212">
        <v>58</v>
      </c>
      <c r="B846" s="212" t="s">
        <v>1749</v>
      </c>
      <c r="C846" s="213" t="s">
        <v>412</v>
      </c>
      <c r="D846" s="213">
        <v>50131</v>
      </c>
      <c r="E846" s="213" t="s">
        <v>1755</v>
      </c>
      <c r="F846" s="221">
        <f>IFERROR(VLOOKUP(D846,'Vta RdV'!$A$3:$B$2000,2,0),0)</f>
        <v>1447.1599999999999</v>
      </c>
      <c r="G846" s="221">
        <f>VLOOKUP(D846,Objetivos!$G$5:$H$3000,2,0)</f>
        <v>2397.9149638095237</v>
      </c>
      <c r="H846" s="224">
        <f t="shared" si="35"/>
        <v>0.6035076396958311</v>
      </c>
      <c r="I846" s="221">
        <f>IF(H846="",0,RANK($H846,H845:H846,0))</f>
        <v>1</v>
      </c>
      <c r="L846" s="100"/>
      <c r="M846" s="84" t="s">
        <v>2582</v>
      </c>
    </row>
    <row r="847" spans="1:13" ht="17.25" x14ac:dyDescent="0.3">
      <c r="A847" s="206">
        <v>58</v>
      </c>
      <c r="B847" s="206" t="s">
        <v>1749</v>
      </c>
      <c r="C847" s="207" t="s">
        <v>412</v>
      </c>
      <c r="D847" s="207">
        <v>5237</v>
      </c>
      <c r="E847" s="207" t="s">
        <v>1756</v>
      </c>
      <c r="F847" s="66">
        <f>IFERROR(VLOOKUP(D847,'Vta RdV'!$A$3:$B$2000,2,0),0)</f>
        <v>619.16</v>
      </c>
      <c r="G847" s="66">
        <f>VLOOKUP(D847,Objetivos!$G$5:$H$3000,2,0)</f>
        <v>2263.6849676190477</v>
      </c>
      <c r="H847" s="67">
        <f t="shared" si="35"/>
        <v>0.27351862509880726</v>
      </c>
      <c r="I847" s="66">
        <f>IF(H847="",0,RANK($H847,H847:H848,0))</f>
        <v>2</v>
      </c>
      <c r="L847" s="100"/>
      <c r="M847" s="84" t="s">
        <v>2582</v>
      </c>
    </row>
    <row r="848" spans="1:13" ht="18" thickBot="1" x14ac:dyDescent="0.35">
      <c r="A848" s="208">
        <v>58</v>
      </c>
      <c r="B848" s="208" t="s">
        <v>1749</v>
      </c>
      <c r="C848" s="209" t="s">
        <v>412</v>
      </c>
      <c r="D848" s="209">
        <v>50304</v>
      </c>
      <c r="E848" s="209" t="s">
        <v>1757</v>
      </c>
      <c r="F848" s="55">
        <f>IFERROR(VLOOKUP(D848,'Vta RdV'!$A$3:$B$2000,2,0),0)</f>
        <v>1442.91</v>
      </c>
      <c r="G848" s="55">
        <f>VLOOKUP(D848,Objetivos!$G$5:$H$3000,2,0)</f>
        <v>1819.3941866666669</v>
      </c>
      <c r="H848" s="56">
        <f t="shared" si="35"/>
        <v>0.79307167769045817</v>
      </c>
      <c r="I848" s="55">
        <f>IF(H848="",0,RANK($H848,H847:H848,0))</f>
        <v>1</v>
      </c>
      <c r="L848" s="100"/>
      <c r="M848" s="84" t="s">
        <v>2582</v>
      </c>
    </row>
    <row r="849" spans="1:13" ht="17.25" x14ac:dyDescent="0.3">
      <c r="A849" s="210">
        <v>58</v>
      </c>
      <c r="B849" s="210" t="s">
        <v>1749</v>
      </c>
      <c r="C849" s="211" t="s">
        <v>412</v>
      </c>
      <c r="D849" s="211">
        <v>5938</v>
      </c>
      <c r="E849" s="211" t="s">
        <v>1758</v>
      </c>
      <c r="F849" s="220">
        <f>IFERROR(VLOOKUP(D849,'Vta RdV'!$A$3:$B$2000,2,0),0)</f>
        <v>256.36</v>
      </c>
      <c r="G849" s="220">
        <f>VLOOKUP(D849,Objetivos!$G$5:$H$3000,2,0)</f>
        <v>1855.8752761904761</v>
      </c>
      <c r="H849" s="223">
        <f t="shared" si="35"/>
        <v>0.13813428266915967</v>
      </c>
      <c r="I849" s="220">
        <f>IF(H849="",0,RANK($H849,H849:H850,0))</f>
        <v>2</v>
      </c>
      <c r="L849" s="100"/>
      <c r="M849" s="84" t="s">
        <v>2582</v>
      </c>
    </row>
    <row r="850" spans="1:13" ht="18" thickBot="1" x14ac:dyDescent="0.35">
      <c r="A850" s="212">
        <v>58</v>
      </c>
      <c r="B850" s="212" t="s">
        <v>1749</v>
      </c>
      <c r="C850" s="213" t="s">
        <v>412</v>
      </c>
      <c r="D850" s="213">
        <v>53285</v>
      </c>
      <c r="E850" s="213" t="s">
        <v>1759</v>
      </c>
      <c r="F850" s="221">
        <f>IFERROR(VLOOKUP(D850,'Vta RdV'!$A$3:$B$2000,2,0),0)</f>
        <v>1498.6</v>
      </c>
      <c r="G850" s="221">
        <f>VLOOKUP(D850,Objetivos!$G$5:$H$3000,2,0)</f>
        <v>1797.9324190476193</v>
      </c>
      <c r="H850" s="224">
        <f t="shared" si="35"/>
        <v>0.83351297530628077</v>
      </c>
      <c r="I850" s="221">
        <f>IF(H850="",0,RANK($H850,H849:H850,0))</f>
        <v>1</v>
      </c>
      <c r="L850" s="100"/>
      <c r="M850" s="84" t="s">
        <v>2582</v>
      </c>
    </row>
    <row r="851" spans="1:13" ht="17.25" x14ac:dyDescent="0.3">
      <c r="A851" s="206">
        <v>58</v>
      </c>
      <c r="B851" s="206" t="s">
        <v>1760</v>
      </c>
      <c r="C851" s="207" t="s">
        <v>413</v>
      </c>
      <c r="D851" s="207">
        <v>3409</v>
      </c>
      <c r="E851" s="207" t="s">
        <v>1761</v>
      </c>
      <c r="F851" s="66">
        <f>IFERROR(VLOOKUP(D851,'Vta RdV'!$A$3:$B$2000,2,0),0)</f>
        <v>2253.12</v>
      </c>
      <c r="G851" s="66">
        <f>VLOOKUP(D851,Objetivos!$G$5:$H$3000,2,0)</f>
        <v>2918.2117409523812</v>
      </c>
      <c r="H851" s="67">
        <f t="shared" si="35"/>
        <v>0.77208927932853721</v>
      </c>
      <c r="I851" s="66">
        <f>IF(H851="",0,RANK($H851,H851:H852,0))</f>
        <v>1</v>
      </c>
      <c r="L851" s="100"/>
      <c r="M851" s="84" t="s">
        <v>2582</v>
      </c>
    </row>
    <row r="852" spans="1:13" ht="18" thickBot="1" x14ac:dyDescent="0.35">
      <c r="A852" s="208">
        <v>58</v>
      </c>
      <c r="B852" s="208" t="s">
        <v>1760</v>
      </c>
      <c r="C852" s="209" t="s">
        <v>413</v>
      </c>
      <c r="D852" s="209">
        <v>6146</v>
      </c>
      <c r="E852" s="209" t="s">
        <v>1762</v>
      </c>
      <c r="F852" s="55">
        <f>IFERROR(VLOOKUP(D852,'Vta RdV'!$A$3:$B$2000,2,0),0)</f>
        <v>1017.6800000000001</v>
      </c>
      <c r="G852" s="55">
        <f>VLOOKUP(D852,Objetivos!$G$5:$H$3000,2,0)</f>
        <v>2023.9909714285714</v>
      </c>
      <c r="H852" s="56">
        <f t="shared" si="35"/>
        <v>0.50280856701732324</v>
      </c>
      <c r="I852" s="55">
        <f>IF(H852="",0,RANK($H852,H851:H852,0))</f>
        <v>2</v>
      </c>
      <c r="L852" s="100"/>
      <c r="M852" s="84" t="s">
        <v>2582</v>
      </c>
    </row>
    <row r="853" spans="1:13" ht="17.25" x14ac:dyDescent="0.3">
      <c r="A853" s="210">
        <v>58</v>
      </c>
      <c r="B853" s="210" t="s">
        <v>1760</v>
      </c>
      <c r="C853" s="211" t="s">
        <v>413</v>
      </c>
      <c r="D853" s="211">
        <v>7863</v>
      </c>
      <c r="E853" s="211" t="s">
        <v>1763</v>
      </c>
      <c r="F853" s="220">
        <f>IFERROR(VLOOKUP(D853,'Vta RdV'!$A$3:$B$2000,2,0),0)</f>
        <v>1329.6100000000001</v>
      </c>
      <c r="G853" s="220">
        <f>VLOOKUP(D853,Objetivos!$G$5:$H$3000,2,0)</f>
        <v>2008.9314209523811</v>
      </c>
      <c r="H853" s="223">
        <f t="shared" si="35"/>
        <v>0.66184937232435104</v>
      </c>
      <c r="I853" s="220">
        <f>IF(H853="",0,RANK($H853,H853:H854,0))</f>
        <v>1</v>
      </c>
      <c r="L853" s="100"/>
      <c r="M853" s="84" t="s">
        <v>2582</v>
      </c>
    </row>
    <row r="854" spans="1:13" ht="18" thickBot="1" x14ac:dyDescent="0.35">
      <c r="A854" s="212">
        <v>58</v>
      </c>
      <c r="B854" s="212" t="s">
        <v>1760</v>
      </c>
      <c r="C854" s="213" t="s">
        <v>413</v>
      </c>
      <c r="D854" s="213">
        <v>3433</v>
      </c>
      <c r="E854" s="213" t="s">
        <v>1764</v>
      </c>
      <c r="F854" s="221">
        <f>IFERROR(VLOOKUP(D854,'Vta RdV'!$A$3:$B$2000,2,0),0)</f>
        <v>598.53</v>
      </c>
      <c r="G854" s="221">
        <f>VLOOKUP(D854,Objetivos!$G$5:$H$3000,2,0)</f>
        <v>1999.6545142857144</v>
      </c>
      <c r="H854" s="224">
        <f t="shared" si="35"/>
        <v>0.29931670482278167</v>
      </c>
      <c r="I854" s="221">
        <f>IF(H854="",0,RANK($H854,H853:H854,0))</f>
        <v>2</v>
      </c>
      <c r="L854" s="100"/>
      <c r="M854" s="84" t="s">
        <v>2582</v>
      </c>
    </row>
    <row r="855" spans="1:13" ht="17.25" x14ac:dyDescent="0.3">
      <c r="A855" s="206">
        <v>58</v>
      </c>
      <c r="B855" s="206" t="s">
        <v>1760</v>
      </c>
      <c r="C855" s="207" t="s">
        <v>413</v>
      </c>
      <c r="D855" s="207">
        <v>4640</v>
      </c>
      <c r="E855" s="207" t="s">
        <v>1765</v>
      </c>
      <c r="F855" s="66">
        <f>IFERROR(VLOOKUP(D855,'Vta RdV'!$A$3:$B$2000,2,0),0)</f>
        <v>1134.7099999999998</v>
      </c>
      <c r="G855" s="66">
        <f>VLOOKUP(D855,Objetivos!$G$5:$H$3000,2,0)</f>
        <v>1729.6009295238096</v>
      </c>
      <c r="H855" s="67">
        <f t="shared" si="35"/>
        <v>0.65605307017983971</v>
      </c>
      <c r="I855" s="66">
        <f>IF(H855="",0,RANK($H855,H855:H856,0))</f>
        <v>1</v>
      </c>
      <c r="L855" s="100"/>
      <c r="M855" s="84" t="s">
        <v>2582</v>
      </c>
    </row>
    <row r="856" spans="1:13" ht="18" thickBot="1" x14ac:dyDescent="0.35">
      <c r="A856" s="208">
        <v>58</v>
      </c>
      <c r="B856" s="208" t="s">
        <v>1760</v>
      </c>
      <c r="C856" s="209" t="s">
        <v>413</v>
      </c>
      <c r="D856" s="209">
        <v>1604</v>
      </c>
      <c r="E856" s="209" t="s">
        <v>1766</v>
      </c>
      <c r="F856" s="55">
        <f>IFERROR(VLOOKUP(D856,'Vta RdV'!$A$3:$B$2000,2,0),0)</f>
        <v>559.12</v>
      </c>
      <c r="G856" s="55">
        <f>VLOOKUP(D856,Objetivos!$G$5:$H$3000,2,0)</f>
        <v>1647.9489142857144</v>
      </c>
      <c r="H856" s="56">
        <f t="shared" si="35"/>
        <v>0.33928236194284245</v>
      </c>
      <c r="I856" s="55">
        <f>IF(H856="",0,RANK($H856,H855:H856,0))</f>
        <v>2</v>
      </c>
      <c r="L856" s="100"/>
      <c r="M856" s="84" t="s">
        <v>2582</v>
      </c>
    </row>
    <row r="857" spans="1:13" ht="17.25" x14ac:dyDescent="0.3">
      <c r="A857" s="210">
        <v>58</v>
      </c>
      <c r="B857" s="210" t="s">
        <v>1760</v>
      </c>
      <c r="C857" s="211" t="s">
        <v>413</v>
      </c>
      <c r="D857" s="211">
        <v>7566</v>
      </c>
      <c r="E857" s="211" t="s">
        <v>1767</v>
      </c>
      <c r="F857" s="220">
        <f>IFERROR(VLOOKUP(D857,'Vta RdV'!$A$3:$B$2000,2,0),0)</f>
        <v>1010.8300000000002</v>
      </c>
      <c r="G857" s="220">
        <f>VLOOKUP(D857,Objetivos!$G$5:$H$3000,2,0)</f>
        <v>1589.4282514285715</v>
      </c>
      <c r="H857" s="223">
        <f t="shared" si="35"/>
        <v>0.6359708273031327</v>
      </c>
      <c r="I857" s="220">
        <f>IF(H857="",0,RANK($H857,H857:H858,0))</f>
        <v>1</v>
      </c>
      <c r="L857" s="100"/>
      <c r="M857" s="84" t="s">
        <v>2582</v>
      </c>
    </row>
    <row r="858" spans="1:13" ht="18" thickBot="1" x14ac:dyDescent="0.35">
      <c r="A858" s="212">
        <v>58</v>
      </c>
      <c r="B858" s="212" t="s">
        <v>1760</v>
      </c>
      <c r="C858" s="213" t="s">
        <v>413</v>
      </c>
      <c r="D858" s="213">
        <v>52741</v>
      </c>
      <c r="E858" s="213" t="s">
        <v>1768</v>
      </c>
      <c r="F858" s="221">
        <f>IFERROR(VLOOKUP(D858,'Vta RdV'!$A$3:$B$2000,2,0),0)</f>
        <v>0</v>
      </c>
      <c r="G858" s="221">
        <f>VLOOKUP(D858,Objetivos!$G$5:$H$3000,2,0)</f>
        <v>1438.5476038095239</v>
      </c>
      <c r="H858" s="224">
        <f t="shared" si="35"/>
        <v>0</v>
      </c>
      <c r="I858" s="221">
        <f>IF(H858="",0,RANK($H858,H857:H858,0))</f>
        <v>2</v>
      </c>
      <c r="L858" s="100"/>
      <c r="M858" s="84" t="s">
        <v>2582</v>
      </c>
    </row>
    <row r="859" spans="1:13" ht="17.25" x14ac:dyDescent="0.3">
      <c r="A859" s="206">
        <v>58</v>
      </c>
      <c r="B859" s="206" t="s">
        <v>1760</v>
      </c>
      <c r="C859" s="207" t="s">
        <v>413</v>
      </c>
      <c r="D859" s="207">
        <v>52592</v>
      </c>
      <c r="E859" s="207" t="s">
        <v>1769</v>
      </c>
      <c r="F859" s="66">
        <f>IFERROR(VLOOKUP(D859,'Vta RdV'!$A$3:$B$2000,2,0),0)</f>
        <v>58.6</v>
      </c>
      <c r="G859" s="66">
        <f>VLOOKUP(D859,Objetivos!$G$5:$H$3000,2,0)</f>
        <v>1333.5372038095238</v>
      </c>
      <c r="H859" s="67">
        <f t="shared" si="35"/>
        <v>4.3943280946791008E-2</v>
      </c>
      <c r="I859" s="66">
        <f>IF(H859="",0,RANK($H859,H859:H860,0))</f>
        <v>2</v>
      </c>
      <c r="L859" s="100"/>
      <c r="M859" s="84" t="s">
        <v>2582</v>
      </c>
    </row>
    <row r="860" spans="1:13" ht="18" thickBot="1" x14ac:dyDescent="0.35">
      <c r="A860" s="208">
        <v>58</v>
      </c>
      <c r="B860" s="208" t="s">
        <v>1760</v>
      </c>
      <c r="C860" s="209" t="s">
        <v>413</v>
      </c>
      <c r="D860" s="209">
        <v>53250</v>
      </c>
      <c r="E860" s="209" t="s">
        <v>1770</v>
      </c>
      <c r="F860" s="55">
        <f>IFERROR(VLOOKUP(D860,'Vta RdV'!$A$3:$B$2000,2,0),0)</f>
        <v>320.76</v>
      </c>
      <c r="G860" s="55">
        <f>VLOOKUP(D860,Objetivos!$G$5:$H$3000,2,0)</f>
        <v>1083.4100876190475</v>
      </c>
      <c r="H860" s="56">
        <f t="shared" si="35"/>
        <v>0.29606517759578654</v>
      </c>
      <c r="I860" s="55">
        <f>IF(H860="",0,RANK($H860,H859:H860,0))</f>
        <v>1</v>
      </c>
      <c r="L860" s="100"/>
      <c r="M860" s="84" t="s">
        <v>2582</v>
      </c>
    </row>
    <row r="861" spans="1:13" ht="17.25" x14ac:dyDescent="0.3">
      <c r="A861" s="246">
        <v>58</v>
      </c>
      <c r="B861" s="246" t="s">
        <v>1760</v>
      </c>
      <c r="C861" s="247" t="s">
        <v>413</v>
      </c>
      <c r="D861" s="247">
        <v>53542</v>
      </c>
      <c r="E861" s="247" t="s">
        <v>1771</v>
      </c>
      <c r="F861" s="57">
        <f>IFERROR(VLOOKUP(D861,'Vta RdV'!$A$3:$B$2000,2,0),0)</f>
        <v>1055.58</v>
      </c>
      <c r="G861" s="57">
        <f>VLOOKUP(D861,Objetivos!$G$5:$H$3000,2,0)</f>
        <v>1132.9144304761905</v>
      </c>
      <c r="H861" s="58">
        <f t="shared" si="35"/>
        <v>0.93173850699060723</v>
      </c>
      <c r="I861" s="57" t="e">
        <f>IF(H861="",0,RANK($H861,H861:H863,0))</f>
        <v>#DIV/0!</v>
      </c>
      <c r="L861" s="100"/>
      <c r="M861" s="84" t="s">
        <v>2582</v>
      </c>
    </row>
    <row r="862" spans="1:13" ht="17.25" x14ac:dyDescent="0.3">
      <c r="A862" s="239">
        <v>58</v>
      </c>
      <c r="B862" s="239" t="s">
        <v>1760</v>
      </c>
      <c r="C862" s="240" t="s">
        <v>413</v>
      </c>
      <c r="D862" s="240">
        <v>53883</v>
      </c>
      <c r="E862" s="240" t="s">
        <v>1772</v>
      </c>
      <c r="F862" s="241">
        <f>IFERROR(VLOOKUP(D862,'Vta RdV'!$A$3:$B$2000,2,0),0)</f>
        <v>316.95</v>
      </c>
      <c r="G862" s="241">
        <f>VLOOKUP(D862,Objetivos!$G$5:$H$3000,2,0)</f>
        <v>608.10054857142859</v>
      </c>
      <c r="H862" s="242">
        <f t="shared" si="35"/>
        <v>0.5212131459913828</v>
      </c>
      <c r="I862" s="241" t="e">
        <f>IF(H862="",0,RANK($H862,H861:H863,0))</f>
        <v>#DIV/0!</v>
      </c>
      <c r="L862" s="100"/>
      <c r="M862" s="84" t="s">
        <v>2582</v>
      </c>
    </row>
    <row r="863" spans="1:13" ht="18" thickBot="1" x14ac:dyDescent="0.35">
      <c r="A863" s="243">
        <v>58</v>
      </c>
      <c r="B863" s="243" t="s">
        <v>1760</v>
      </c>
      <c r="C863" s="244" t="s">
        <v>413</v>
      </c>
      <c r="D863" s="244">
        <v>53607</v>
      </c>
      <c r="E863" s="244" t="s">
        <v>1773</v>
      </c>
      <c r="F863" s="59">
        <f>IFERROR(VLOOKUP(D863,'Vta RdV'!$A$3:$B$2000,2,0),0)</f>
        <v>0</v>
      </c>
      <c r="G863" s="59">
        <f>VLOOKUP(D863,Objetivos!G5:H2041,2,0)</f>
        <v>0</v>
      </c>
      <c r="H863" s="60" t="e">
        <f t="shared" si="35"/>
        <v>#DIV/0!</v>
      </c>
      <c r="I863" s="59" t="e">
        <f>IF(H863="",0,RANK($H863,H861:H863,0))</f>
        <v>#DIV/0!</v>
      </c>
      <c r="L863" s="100"/>
      <c r="M863" s="84" t="s">
        <v>2582</v>
      </c>
    </row>
    <row r="864" spans="1:13" ht="17.25" x14ac:dyDescent="0.3">
      <c r="A864" s="206">
        <v>58</v>
      </c>
      <c r="B864" s="206" t="s">
        <v>1774</v>
      </c>
      <c r="C864" s="207" t="s">
        <v>421</v>
      </c>
      <c r="D864" s="207">
        <v>7481</v>
      </c>
      <c r="E864" s="207" t="s">
        <v>1775</v>
      </c>
      <c r="F864" s="66">
        <f>IFERROR(VLOOKUP(D864,'Vta RdV'!$A$3:$B$2000,2,0),0)</f>
        <v>4473.71</v>
      </c>
      <c r="G864" s="66">
        <f>VLOOKUP(D864,Objetivos!$G$5:$H$3000,2,0)</f>
        <v>4429.1948495238094</v>
      </c>
      <c r="H864" s="67">
        <f t="shared" si="35"/>
        <v>1.0100503933533149</v>
      </c>
      <c r="I864" s="66">
        <f>IF(H864="",0,RANK($H864,H864:H865,0))</f>
        <v>1</v>
      </c>
      <c r="L864" s="100"/>
      <c r="M864" s="84" t="s">
        <v>2582</v>
      </c>
    </row>
    <row r="865" spans="1:13" ht="18" thickBot="1" x14ac:dyDescent="0.35">
      <c r="A865" s="208">
        <v>58</v>
      </c>
      <c r="B865" s="208" t="s">
        <v>1774</v>
      </c>
      <c r="C865" s="209" t="s">
        <v>421</v>
      </c>
      <c r="D865" s="209">
        <v>5727</v>
      </c>
      <c r="E865" s="209" t="s">
        <v>1776</v>
      </c>
      <c r="F865" s="55">
        <f>IFERROR(VLOOKUP(D865,'Vta RdV'!$A$3:$B$2000,2,0),0)</f>
        <v>1386.8899999999999</v>
      </c>
      <c r="G865" s="55">
        <f>VLOOKUP(D865,Objetivos!$G$5:$H$3000,2,0)</f>
        <v>4245.681295238096</v>
      </c>
      <c r="H865" s="56">
        <f t="shared" si="35"/>
        <v>0.32665899853470365</v>
      </c>
      <c r="I865" s="55">
        <f>IF(H865="",0,RANK($H865,H864:H865,0))</f>
        <v>2</v>
      </c>
      <c r="L865" s="100"/>
      <c r="M865" s="84" t="s">
        <v>2582</v>
      </c>
    </row>
    <row r="866" spans="1:13" ht="17.25" x14ac:dyDescent="0.3">
      <c r="A866" s="210">
        <v>58</v>
      </c>
      <c r="B866" s="210" t="s">
        <v>1774</v>
      </c>
      <c r="C866" s="211" t="s">
        <v>421</v>
      </c>
      <c r="D866" s="211">
        <v>2466</v>
      </c>
      <c r="E866" s="211" t="s">
        <v>1777</v>
      </c>
      <c r="F866" s="220">
        <f>IFERROR(VLOOKUP(D866,'Vta RdV'!$A$3:$B$2000,2,0),0)</f>
        <v>2182.3599999999997</v>
      </c>
      <c r="G866" s="220">
        <f>VLOOKUP(D866,Objetivos!$G$5:$H$3000,2,0)</f>
        <v>3318.1675047619051</v>
      </c>
      <c r="H866" s="223">
        <f t="shared" si="35"/>
        <v>0.65770037132486314</v>
      </c>
      <c r="I866" s="220">
        <f>IF(H866="",0,RANK($H866,H866:H867,0))</f>
        <v>2</v>
      </c>
      <c r="L866" s="100"/>
      <c r="M866" s="84" t="s">
        <v>2582</v>
      </c>
    </row>
    <row r="867" spans="1:13" ht="18" thickBot="1" x14ac:dyDescent="0.35">
      <c r="A867" s="212">
        <v>58</v>
      </c>
      <c r="B867" s="212" t="s">
        <v>1774</v>
      </c>
      <c r="C867" s="213" t="s">
        <v>421</v>
      </c>
      <c r="D867" s="213">
        <v>30397</v>
      </c>
      <c r="E867" s="213" t="s">
        <v>1778</v>
      </c>
      <c r="F867" s="221">
        <f>IFERROR(VLOOKUP(D867,'Vta RdV'!$A$3:$B$2000,2,0),0)</f>
        <v>2939.06</v>
      </c>
      <c r="G867" s="221">
        <f>VLOOKUP(D867,Objetivos!$G$5:$H$3000,2,0)</f>
        <v>2845.8241676190478</v>
      </c>
      <c r="H867" s="224">
        <f t="shared" si="35"/>
        <v>1.0327623306604208</v>
      </c>
      <c r="I867" s="221">
        <f>IF(H867="",0,RANK($H867,H866:H867,0))</f>
        <v>1</v>
      </c>
      <c r="L867" s="100"/>
      <c r="M867" s="84" t="s">
        <v>2582</v>
      </c>
    </row>
    <row r="868" spans="1:13" ht="17.25" x14ac:dyDescent="0.3">
      <c r="A868" s="206">
        <v>58</v>
      </c>
      <c r="B868" s="206" t="s">
        <v>1774</v>
      </c>
      <c r="C868" s="207" t="s">
        <v>421</v>
      </c>
      <c r="D868" s="207">
        <v>2815</v>
      </c>
      <c r="E868" s="207" t="s">
        <v>1779</v>
      </c>
      <c r="F868" s="66">
        <f>IFERROR(VLOOKUP(D868,'Vta RdV'!$A$3:$B$2000,2,0),0)</f>
        <v>2025.8899999999999</v>
      </c>
      <c r="G868" s="66">
        <f>VLOOKUP(D868,Objetivos!$G$5:$H$3000,2,0)</f>
        <v>2998.9006399999998</v>
      </c>
      <c r="H868" s="67">
        <f t="shared" si="35"/>
        <v>0.67554422209866882</v>
      </c>
      <c r="I868" s="66">
        <f>IF(H868="",0,RANK($H868,H868:H869,0))</f>
        <v>1</v>
      </c>
      <c r="L868" s="100"/>
      <c r="M868" s="84" t="s">
        <v>2582</v>
      </c>
    </row>
    <row r="869" spans="1:13" ht="18" thickBot="1" x14ac:dyDescent="0.35">
      <c r="A869" s="208">
        <v>58</v>
      </c>
      <c r="B869" s="208" t="s">
        <v>1774</v>
      </c>
      <c r="C869" s="209" t="s">
        <v>421</v>
      </c>
      <c r="D869" s="209">
        <v>2462</v>
      </c>
      <c r="E869" s="209" t="s">
        <v>1780</v>
      </c>
      <c r="F869" s="55">
        <f>IFERROR(VLOOKUP(D869,'Vta RdV'!$A$3:$B$2000,2,0),0)</f>
        <v>617.80000000000007</v>
      </c>
      <c r="G869" s="55">
        <f>VLOOKUP(D869,Objetivos!$G$5:$H$3000,2,0)</f>
        <v>2665.6647314285715</v>
      </c>
      <c r="H869" s="56">
        <f t="shared" si="35"/>
        <v>0.23176207897266637</v>
      </c>
      <c r="I869" s="55">
        <f>IF(H869="",0,RANK($H869,H868:H869,0))</f>
        <v>2</v>
      </c>
      <c r="L869" s="100"/>
      <c r="M869" s="84" t="s">
        <v>2582</v>
      </c>
    </row>
    <row r="870" spans="1:13" ht="17.25" x14ac:dyDescent="0.3">
      <c r="A870" s="210">
        <v>58</v>
      </c>
      <c r="B870" s="210" t="s">
        <v>1774</v>
      </c>
      <c r="C870" s="211" t="s">
        <v>421</v>
      </c>
      <c r="D870" s="211">
        <v>2185</v>
      </c>
      <c r="E870" s="211" t="s">
        <v>1781</v>
      </c>
      <c r="F870" s="220">
        <f>IFERROR(VLOOKUP(D870,'Vta RdV'!$A$3:$B$2000,2,0),0)</f>
        <v>915.81</v>
      </c>
      <c r="G870" s="220">
        <f>VLOOKUP(D870,Objetivos!$G$5:$H$3000,2,0)</f>
        <v>1965.1133714285716</v>
      </c>
      <c r="H870" s="223">
        <f t="shared" si="35"/>
        <v>0.46603418068151292</v>
      </c>
      <c r="I870" s="220">
        <f>IF(H870="",0,RANK($H870,H870:H871,0))</f>
        <v>2</v>
      </c>
      <c r="L870" s="100"/>
      <c r="M870" s="84" t="s">
        <v>2582</v>
      </c>
    </row>
    <row r="871" spans="1:13" ht="18" thickBot="1" x14ac:dyDescent="0.35">
      <c r="A871" s="212">
        <v>58</v>
      </c>
      <c r="B871" s="212" t="s">
        <v>1774</v>
      </c>
      <c r="C871" s="213" t="s">
        <v>421</v>
      </c>
      <c r="D871" s="213">
        <v>52868</v>
      </c>
      <c r="E871" s="213" t="s">
        <v>1782</v>
      </c>
      <c r="F871" s="221">
        <f>IFERROR(VLOOKUP(D871,'Vta RdV'!$A$3:$B$2000,2,0),0)</f>
        <v>1316.58</v>
      </c>
      <c r="G871" s="221">
        <f>VLOOKUP(D871,Objetivos!$G$5:$H$3000,2,0)</f>
        <v>2071.5798323809527</v>
      </c>
      <c r="H871" s="224">
        <f t="shared" si="35"/>
        <v>0.6355439358022712</v>
      </c>
      <c r="I871" s="221">
        <f>IF(H871="",0,RANK($H871,H870:H871,0))</f>
        <v>1</v>
      </c>
      <c r="L871" s="100"/>
      <c r="M871" s="84" t="s">
        <v>2582</v>
      </c>
    </row>
    <row r="872" spans="1:13" ht="17.25" x14ac:dyDescent="0.3">
      <c r="A872" s="206">
        <v>58</v>
      </c>
      <c r="B872" s="206" t="s">
        <v>1774</v>
      </c>
      <c r="C872" s="207" t="s">
        <v>421</v>
      </c>
      <c r="D872" s="207">
        <v>7297</v>
      </c>
      <c r="E872" s="207" t="s">
        <v>1783</v>
      </c>
      <c r="F872" s="66">
        <f>IFERROR(VLOOKUP(D872,'Vta RdV'!$A$3:$B$2000,2,0),0)</f>
        <v>3012.99</v>
      </c>
      <c r="G872" s="66">
        <f>VLOOKUP(D872,Objetivos!$G$5:$H$3000,2,0)</f>
        <v>1811.1990095238098</v>
      </c>
      <c r="H872" s="67">
        <f t="shared" ref="H872:H875" si="36">+F872/G872</f>
        <v>1.6635333743872565</v>
      </c>
      <c r="I872" s="66">
        <f>IF(H872="",0,RANK($H872,H872:H873,0))</f>
        <v>1</v>
      </c>
      <c r="L872" s="100"/>
      <c r="M872" s="84" t="s">
        <v>2582</v>
      </c>
    </row>
    <row r="873" spans="1:13" ht="18" thickBot="1" x14ac:dyDescent="0.35">
      <c r="A873" s="208">
        <v>58</v>
      </c>
      <c r="B873" s="208" t="s">
        <v>1774</v>
      </c>
      <c r="C873" s="209" t="s">
        <v>421</v>
      </c>
      <c r="D873" s="209">
        <v>53758</v>
      </c>
      <c r="E873" s="209" t="s">
        <v>1784</v>
      </c>
      <c r="F873" s="55">
        <f>IFERROR(VLOOKUP(D873,'Vta RdV'!$A$3:$B$2000,2,0),0)</f>
        <v>1317.67</v>
      </c>
      <c r="G873" s="55">
        <f>VLOOKUP(D873,Objetivos!$G$5:$H$3000,2,0)</f>
        <v>1402.9150704761905</v>
      </c>
      <c r="H873" s="56">
        <f t="shared" si="36"/>
        <v>0.93923718386797583</v>
      </c>
      <c r="I873" s="55">
        <f>IF(H873="",0,RANK($H873,H872:H873,0))</f>
        <v>2</v>
      </c>
      <c r="L873" s="100"/>
      <c r="M873" s="84" t="s">
        <v>2582</v>
      </c>
    </row>
    <row r="874" spans="1:13" ht="17.25" x14ac:dyDescent="0.3">
      <c r="A874" s="210">
        <v>58</v>
      </c>
      <c r="B874" s="210" t="s">
        <v>1774</v>
      </c>
      <c r="C874" s="211" t="s">
        <v>421</v>
      </c>
      <c r="D874" s="211">
        <v>53985</v>
      </c>
      <c r="E874" s="211" t="s">
        <v>2559</v>
      </c>
      <c r="F874" s="220">
        <f>IFERROR(VLOOKUP(D874,'Vta RdV'!$A$3:$B$2000,2,0),0)</f>
        <v>612.83999999999992</v>
      </c>
      <c r="G874" s="220">
        <f>VLOOKUP(D874,Objetivos!$G$5:$H$3000,2,0)</f>
        <v>1091.7237638095239</v>
      </c>
      <c r="H874" s="223">
        <f t="shared" si="36"/>
        <v>0.56135079249490794</v>
      </c>
      <c r="I874" s="220" t="e">
        <f>IF(H874="",0,RANK($H874,H874:H875,0))</f>
        <v>#DIV/0!</v>
      </c>
      <c r="L874" s="100"/>
      <c r="M874" s="84" t="s">
        <v>2582</v>
      </c>
    </row>
    <row r="875" spans="1:13" ht="18" thickBot="1" x14ac:dyDescent="0.35">
      <c r="A875" s="212">
        <v>58</v>
      </c>
      <c r="B875" s="212" t="s">
        <v>1774</v>
      </c>
      <c r="C875" s="213" t="s">
        <v>421</v>
      </c>
      <c r="D875" s="213">
        <v>53739</v>
      </c>
      <c r="E875" s="213" t="s">
        <v>1785</v>
      </c>
      <c r="F875" s="221">
        <f>IFERROR(VLOOKUP(D875,'Vta RdV'!$A$3:$B$2000,2,0),0)</f>
        <v>0</v>
      </c>
      <c r="G875" s="221">
        <f>VLOOKUP(D875,Objetivos!$G$5:$H$3000,2,0)</f>
        <v>0</v>
      </c>
      <c r="H875" s="224" t="e">
        <f t="shared" si="36"/>
        <v>#DIV/0!</v>
      </c>
      <c r="I875" s="221" t="e">
        <f>IF(H875="",0,RANK($H875,H874:H875,0))</f>
        <v>#DIV/0!</v>
      </c>
      <c r="L875" s="100"/>
      <c r="M875" s="84" t="s">
        <v>2582</v>
      </c>
    </row>
    <row r="876" spans="1:13" ht="17.25" x14ac:dyDescent="0.3">
      <c r="A876" s="206">
        <v>58</v>
      </c>
      <c r="B876" s="206" t="s">
        <v>1786</v>
      </c>
      <c r="C876" s="207" t="s">
        <v>418</v>
      </c>
      <c r="D876" s="207">
        <v>2134</v>
      </c>
      <c r="E876" s="207" t="s">
        <v>1787</v>
      </c>
      <c r="F876" s="66">
        <f>IFERROR(VLOOKUP(D876,'Vta RdV'!$A$3:$B$2000,2,0),0)</f>
        <v>2057.16</v>
      </c>
      <c r="G876" s="66">
        <f>VLOOKUP(D876,Objetivos!$G$5:$H$3000,2,0)</f>
        <v>6226.1940800000011</v>
      </c>
      <c r="H876" s="67">
        <f t="shared" si="35"/>
        <v>0.33040409174010194</v>
      </c>
      <c r="I876" s="66">
        <f>IF(H876="",0,RANK($H876,H876:H877,0))</f>
        <v>2</v>
      </c>
      <c r="L876" s="100"/>
      <c r="M876" s="84" t="s">
        <v>2582</v>
      </c>
    </row>
    <row r="877" spans="1:13" ht="18" thickBot="1" x14ac:dyDescent="0.35">
      <c r="A877" s="208">
        <v>58</v>
      </c>
      <c r="B877" s="208" t="s">
        <v>1786</v>
      </c>
      <c r="C877" s="209" t="s">
        <v>418</v>
      </c>
      <c r="D877" s="209">
        <v>7084</v>
      </c>
      <c r="E877" s="209" t="s">
        <v>1788</v>
      </c>
      <c r="F877" s="55">
        <f>IFERROR(VLOOKUP(D877,'Vta RdV'!$A$3:$B$2000,2,0),0)</f>
        <v>1962.6299999999999</v>
      </c>
      <c r="G877" s="55">
        <f>VLOOKUP(D877,Objetivos!$G$5:$H$3000,2,0)</f>
        <v>5371.0493104761917</v>
      </c>
      <c r="H877" s="56">
        <f t="shared" si="35"/>
        <v>0.36540904515099215</v>
      </c>
      <c r="I877" s="55">
        <f>IF(H877="",0,RANK($H877,H876:H877,0))</f>
        <v>1</v>
      </c>
      <c r="L877" s="100"/>
      <c r="M877" s="84" t="s">
        <v>2582</v>
      </c>
    </row>
    <row r="878" spans="1:13" ht="17.25" x14ac:dyDescent="0.3">
      <c r="A878" s="210">
        <v>58</v>
      </c>
      <c r="B878" s="210" t="s">
        <v>1786</v>
      </c>
      <c r="C878" s="211" t="s">
        <v>418</v>
      </c>
      <c r="D878" s="211">
        <v>2891</v>
      </c>
      <c r="E878" s="211" t="s">
        <v>1789</v>
      </c>
      <c r="F878" s="220">
        <f>IFERROR(VLOOKUP(D878,'Vta RdV'!$A$3:$B$2000,2,0),0)</f>
        <v>3528.38</v>
      </c>
      <c r="G878" s="220">
        <f>VLOOKUP(D878,Objetivos!$G$5:$H$3000,2,0)</f>
        <v>4862.0423847619049</v>
      </c>
      <c r="H878" s="223">
        <f t="shared" si="35"/>
        <v>0.7256991446759643</v>
      </c>
      <c r="I878" s="220">
        <f>IF(H878="",0,RANK($H878,H878:H879,0))</f>
        <v>1</v>
      </c>
      <c r="L878" s="100"/>
      <c r="M878" s="84" t="s">
        <v>2582</v>
      </c>
    </row>
    <row r="879" spans="1:13" ht="18" thickBot="1" x14ac:dyDescent="0.35">
      <c r="A879" s="212">
        <v>58</v>
      </c>
      <c r="B879" s="212" t="s">
        <v>1786</v>
      </c>
      <c r="C879" s="213" t="s">
        <v>418</v>
      </c>
      <c r="D879" s="213">
        <v>2512</v>
      </c>
      <c r="E879" s="213" t="s">
        <v>1790</v>
      </c>
      <c r="F879" s="221">
        <f>IFERROR(VLOOKUP(D879,'Vta RdV'!$A$3:$B$2000,2,0),0)</f>
        <v>391.88</v>
      </c>
      <c r="G879" s="221">
        <f>VLOOKUP(D879,Objetivos!$G$5:$H$3000,2,0)</f>
        <v>4518.4923580952382</v>
      </c>
      <c r="H879" s="224">
        <f t="shared" si="35"/>
        <v>8.67280431044474E-2</v>
      </c>
      <c r="I879" s="221">
        <f>IF(H879="",0,RANK($H879,H878:H879,0))</f>
        <v>2</v>
      </c>
      <c r="L879" s="100"/>
      <c r="M879" s="84" t="s">
        <v>2582</v>
      </c>
    </row>
    <row r="880" spans="1:13" ht="17.25" x14ac:dyDescent="0.3">
      <c r="A880" s="214">
        <v>58</v>
      </c>
      <c r="B880" s="214" t="s">
        <v>1786</v>
      </c>
      <c r="C880" s="215" t="s">
        <v>418</v>
      </c>
      <c r="D880" s="215">
        <v>7564</v>
      </c>
      <c r="E880" s="215" t="s">
        <v>1791</v>
      </c>
      <c r="F880" s="53">
        <f>IFERROR(VLOOKUP(D880,'Vta RdV'!$A$3:$B$2000,2,0),0)</f>
        <v>2483.8200000000002</v>
      </c>
      <c r="G880" s="53">
        <f>VLOOKUP(D880,Objetivos!$G$5:$H$3000,2,0)</f>
        <v>2490.8168914285716</v>
      </c>
      <c r="H880" s="61">
        <f t="shared" si="35"/>
        <v>0.99719092501233264</v>
      </c>
      <c r="I880" s="53">
        <f>IF(H880="",0,RANK($H880,H880:H882,0))</f>
        <v>1</v>
      </c>
      <c r="L880" s="100"/>
      <c r="M880" s="84" t="s">
        <v>2582</v>
      </c>
    </row>
    <row r="881" spans="1:13" ht="17.25" x14ac:dyDescent="0.3">
      <c r="A881" s="206">
        <v>58</v>
      </c>
      <c r="B881" s="206" t="s">
        <v>1786</v>
      </c>
      <c r="C881" s="207" t="s">
        <v>418</v>
      </c>
      <c r="D881" s="207">
        <v>42351</v>
      </c>
      <c r="E881" s="207" t="s">
        <v>1792</v>
      </c>
      <c r="F881" s="66">
        <f>IFERROR(VLOOKUP(D881,'Vta RdV'!$A$3:$B$2000,2,0),0)</f>
        <v>389.15</v>
      </c>
      <c r="G881" s="66">
        <f>VLOOKUP(D881,Objetivos!$G$5:$H$3000,2,0)</f>
        <v>2276.0111466666667</v>
      </c>
      <c r="H881" s="67">
        <f t="shared" si="35"/>
        <v>0.17097895173752986</v>
      </c>
      <c r="I881" s="66">
        <f>IF(H881="",0,RANK($H881,H880:H882,0))</f>
        <v>2</v>
      </c>
      <c r="L881" s="100"/>
      <c r="M881" s="84" t="s">
        <v>2582</v>
      </c>
    </row>
    <row r="882" spans="1:13" ht="18" thickBot="1" x14ac:dyDescent="0.35">
      <c r="A882" s="208">
        <v>58</v>
      </c>
      <c r="B882" s="208" t="s">
        <v>1786</v>
      </c>
      <c r="C882" s="209" t="s">
        <v>418</v>
      </c>
      <c r="D882" s="209">
        <v>52948</v>
      </c>
      <c r="E882" s="209" t="s">
        <v>1793</v>
      </c>
      <c r="F882" s="55">
        <f>IFERROR(VLOOKUP(D882,'Vta RdV'!$A$3:$B$2000,2,0),0)</f>
        <v>148.25</v>
      </c>
      <c r="G882" s="55">
        <f>VLOOKUP(D882,Objetivos!$G$5:$H$3000,2,0)</f>
        <v>1028.0802514285713</v>
      </c>
      <c r="H882" s="56">
        <f t="shared" si="35"/>
        <v>0.14420080513559022</v>
      </c>
      <c r="I882" s="55">
        <f>IF(H882="",0,RANK($H882,H880:H882,0))</f>
        <v>3</v>
      </c>
      <c r="L882" s="100"/>
      <c r="M882" s="84" t="s">
        <v>2582</v>
      </c>
    </row>
    <row r="883" spans="1:13" ht="17.25" x14ac:dyDescent="0.3">
      <c r="A883" s="210">
        <v>58</v>
      </c>
      <c r="B883" s="210" t="s">
        <v>1786</v>
      </c>
      <c r="C883" s="211" t="s">
        <v>418</v>
      </c>
      <c r="D883" s="211">
        <v>53944</v>
      </c>
      <c r="E883" s="211" t="s">
        <v>1794</v>
      </c>
      <c r="F883" s="220">
        <f>IFERROR(VLOOKUP(D883,'Vta RdV'!$A$3:$B$2000,2,0),0)</f>
        <v>472.22</v>
      </c>
      <c r="G883" s="220">
        <f>VLOOKUP(D883,Objetivos!$G$5:$H$3000,2,0)</f>
        <v>997.86683428571439</v>
      </c>
      <c r="H883" s="223">
        <f t="shared" si="35"/>
        <v>0.47322947689510197</v>
      </c>
      <c r="I883" s="220">
        <f>IF(H883="",0,RANK($H883,H883:H884,0))</f>
        <v>1</v>
      </c>
      <c r="L883" s="100"/>
      <c r="M883" s="84" t="s">
        <v>2582</v>
      </c>
    </row>
    <row r="884" spans="1:13" ht="18" thickBot="1" x14ac:dyDescent="0.35">
      <c r="A884" s="212">
        <v>58</v>
      </c>
      <c r="B884" s="212" t="s">
        <v>1786</v>
      </c>
      <c r="C884" s="213" t="s">
        <v>418</v>
      </c>
      <c r="D884" s="213">
        <v>40255</v>
      </c>
      <c r="E884" s="213" t="s">
        <v>1795</v>
      </c>
      <c r="F884" s="221">
        <f>IFERROR(VLOOKUP(D884,'Vta RdV'!$A$3:$B$2000,2,0),0)</f>
        <v>986.15</v>
      </c>
      <c r="G884" s="221">
        <f>VLOOKUP(D884,Objetivos!$G$5:$H$3000,2,0)</f>
        <v>2218.0419428571431</v>
      </c>
      <c r="H884" s="224">
        <f t="shared" si="35"/>
        <v>0.44460385574571376</v>
      </c>
      <c r="I884" s="221">
        <f>IF(H884="",0,RANK($H884,H883:H884,0))</f>
        <v>2</v>
      </c>
      <c r="L884" s="100"/>
      <c r="M884" s="84" t="s">
        <v>2582</v>
      </c>
    </row>
    <row r="885" spans="1:13" ht="17.25" x14ac:dyDescent="0.3">
      <c r="A885" s="206">
        <v>58</v>
      </c>
      <c r="B885" s="206" t="s">
        <v>1796</v>
      </c>
      <c r="C885" s="207" t="s">
        <v>420</v>
      </c>
      <c r="D885" s="207">
        <v>19156</v>
      </c>
      <c r="E885" s="207" t="s">
        <v>1797</v>
      </c>
      <c r="F885" s="66">
        <f>IFERROR(VLOOKUP(D885,'Vta RdV'!$A$3:$B$2000,2,0),0)</f>
        <v>2269</v>
      </c>
      <c r="G885" s="66">
        <f>VLOOKUP(D885,Objetivos!$G$5:$H$3000,2,0)</f>
        <v>2732.5931961904766</v>
      </c>
      <c r="H885" s="67">
        <f t="shared" si="35"/>
        <v>0.83034679408673984</v>
      </c>
      <c r="I885" s="66">
        <f>IF(H885="",0,RANK($H885,H885:H886,0))</f>
        <v>1</v>
      </c>
      <c r="L885" s="100"/>
      <c r="M885" s="84" t="s">
        <v>2582</v>
      </c>
    </row>
    <row r="886" spans="1:13" ht="18" thickBot="1" x14ac:dyDescent="0.35">
      <c r="A886" s="208">
        <v>58</v>
      </c>
      <c r="B886" s="208" t="s">
        <v>1796</v>
      </c>
      <c r="C886" s="209" t="s">
        <v>420</v>
      </c>
      <c r="D886" s="209">
        <v>52247</v>
      </c>
      <c r="E886" s="209" t="s">
        <v>1798</v>
      </c>
      <c r="F886" s="55">
        <f>IFERROR(VLOOKUP(D886,'Vta RdV'!$A$3:$B$2000,2,0),0)</f>
        <v>1423.44</v>
      </c>
      <c r="G886" s="55">
        <f>VLOOKUP(D886,Objetivos!$G$5:$H$3000,2,0)</f>
        <v>2489.2424914285716</v>
      </c>
      <c r="H886" s="56">
        <f t="shared" si="35"/>
        <v>0.57183661491456006</v>
      </c>
      <c r="I886" s="55">
        <f>IF(H886="",0,RANK($H886,H885:H886,0))</f>
        <v>2</v>
      </c>
      <c r="L886" s="100"/>
      <c r="M886" s="84" t="s">
        <v>2582</v>
      </c>
    </row>
    <row r="887" spans="1:13" ht="17.25" x14ac:dyDescent="0.3">
      <c r="A887" s="210">
        <v>58</v>
      </c>
      <c r="B887" s="210" t="s">
        <v>1796</v>
      </c>
      <c r="C887" s="211" t="s">
        <v>420</v>
      </c>
      <c r="D887" s="211">
        <v>4070</v>
      </c>
      <c r="E887" s="211" t="s">
        <v>1799</v>
      </c>
      <c r="F887" s="220">
        <f>IFERROR(VLOOKUP(D887,'Vta RdV'!$A$3:$B$2000,2,0),0)</f>
        <v>2036.29</v>
      </c>
      <c r="G887" s="220">
        <f>VLOOKUP(D887,Objetivos!$G$5:$H$3000,2,0)</f>
        <v>2377.124121904762</v>
      </c>
      <c r="H887" s="223">
        <f t="shared" si="35"/>
        <v>0.8566191311744985</v>
      </c>
      <c r="I887" s="220">
        <f>IF(H887="",0,RANK($H887,H887:H888,0))</f>
        <v>2</v>
      </c>
      <c r="L887" s="100"/>
      <c r="M887" s="84" t="s">
        <v>2582</v>
      </c>
    </row>
    <row r="888" spans="1:13" ht="18" thickBot="1" x14ac:dyDescent="0.35">
      <c r="A888" s="212">
        <v>58</v>
      </c>
      <c r="B888" s="212" t="s">
        <v>1796</v>
      </c>
      <c r="C888" s="213" t="s">
        <v>420</v>
      </c>
      <c r="D888" s="213">
        <v>52383</v>
      </c>
      <c r="E888" s="213" t="s">
        <v>1800</v>
      </c>
      <c r="F888" s="221">
        <f>IFERROR(VLOOKUP(D888,'Vta RdV'!$A$3:$B$2000,2,0),0)</f>
        <v>1756.18</v>
      </c>
      <c r="G888" s="221">
        <f>VLOOKUP(D888,Objetivos!$G$5:$H$3000,2,0)</f>
        <v>1954.595078095238</v>
      </c>
      <c r="H888" s="224">
        <f t="shared" si="35"/>
        <v>0.89848788615154274</v>
      </c>
      <c r="I888" s="221">
        <f>IF(H888="",0,RANK($H888,H887:H888,0))</f>
        <v>1</v>
      </c>
      <c r="L888" s="100"/>
      <c r="M888" s="84" t="s">
        <v>2582</v>
      </c>
    </row>
    <row r="889" spans="1:13" ht="17.25" x14ac:dyDescent="0.3">
      <c r="A889" s="206">
        <v>58</v>
      </c>
      <c r="B889" s="206" t="s">
        <v>1796</v>
      </c>
      <c r="C889" s="207" t="s">
        <v>420</v>
      </c>
      <c r="D889" s="207">
        <v>9729</v>
      </c>
      <c r="E889" s="207" t="s">
        <v>1801</v>
      </c>
      <c r="F889" s="66">
        <f>IFERROR(VLOOKUP(D889,'Vta RdV'!$A$3:$B$2000,2,0),0)</f>
        <v>356.03999999999996</v>
      </c>
      <c r="G889" s="66">
        <f>VLOOKUP(D889,Objetivos!$G$5:$H$3000,2,0)</f>
        <v>1916.1407771428571</v>
      </c>
      <c r="H889" s="67">
        <f t="shared" si="35"/>
        <v>0.18581098228643123</v>
      </c>
      <c r="I889" s="66">
        <f>IF(H889="",0,RANK($H889,H889:H890,0))</f>
        <v>2</v>
      </c>
      <c r="L889" s="100"/>
      <c r="M889" s="84" t="s">
        <v>2582</v>
      </c>
    </row>
    <row r="890" spans="1:13" ht="18" thickBot="1" x14ac:dyDescent="0.35">
      <c r="A890" s="208">
        <v>58</v>
      </c>
      <c r="B890" s="208" t="s">
        <v>1796</v>
      </c>
      <c r="C890" s="209" t="s">
        <v>420</v>
      </c>
      <c r="D890" s="209">
        <v>52191</v>
      </c>
      <c r="E890" s="209" t="s">
        <v>1802</v>
      </c>
      <c r="F890" s="55">
        <f>IFERROR(VLOOKUP(D890,'Vta RdV'!$A$3:$B$2000,2,0),0)</f>
        <v>1048.55</v>
      </c>
      <c r="G890" s="55">
        <f>VLOOKUP(D890,Objetivos!$G$5:$H$3000,2,0)</f>
        <v>1546.5169371428574</v>
      </c>
      <c r="H890" s="56">
        <f t="shared" si="35"/>
        <v>0.67800744680957969</v>
      </c>
      <c r="I890" s="55">
        <f>IF(H890="",0,RANK($H890,H889:H890,0))</f>
        <v>1</v>
      </c>
      <c r="L890" s="100"/>
      <c r="M890" s="84" t="s">
        <v>2582</v>
      </c>
    </row>
    <row r="891" spans="1:13" ht="17.25" x14ac:dyDescent="0.3">
      <c r="A891" s="210">
        <v>58</v>
      </c>
      <c r="B891" s="210" t="s">
        <v>1796</v>
      </c>
      <c r="C891" s="211" t="s">
        <v>420</v>
      </c>
      <c r="D891" s="211">
        <v>12003</v>
      </c>
      <c r="E891" s="211" t="s">
        <v>1803</v>
      </c>
      <c r="F891" s="220">
        <f>IFERROR(VLOOKUP(D891,'Vta RdV'!$A$3:$B$2000,2,0),0)</f>
        <v>1800.4499999999998</v>
      </c>
      <c r="G891" s="220">
        <f>VLOOKUP(D891,Objetivos!$G$5:$H$3000,2,0)</f>
        <v>1705.2845790476194</v>
      </c>
      <c r="H891" s="223">
        <f t="shared" si="35"/>
        <v>1.0558061816318829</v>
      </c>
      <c r="I891" s="220">
        <f>IF(H891="",0,RANK($H891,H891:H892,0))</f>
        <v>1</v>
      </c>
      <c r="L891" s="100"/>
      <c r="M891" s="84" t="s">
        <v>2582</v>
      </c>
    </row>
    <row r="892" spans="1:13" ht="18" thickBot="1" x14ac:dyDescent="0.35">
      <c r="A892" s="212">
        <v>58</v>
      </c>
      <c r="B892" s="212" t="s">
        <v>1796</v>
      </c>
      <c r="C892" s="213" t="s">
        <v>420</v>
      </c>
      <c r="D892" s="213">
        <v>4388</v>
      </c>
      <c r="E892" s="213" t="s">
        <v>1804</v>
      </c>
      <c r="F892" s="221">
        <f>IFERROR(VLOOKUP(D892,'Vta RdV'!$A$3:$B$2000,2,0),0)</f>
        <v>905.47</v>
      </c>
      <c r="G892" s="221">
        <f>VLOOKUP(D892,Objetivos!$G$5:$H$3000,2,0)</f>
        <v>1636.2378285714287</v>
      </c>
      <c r="H892" s="224">
        <f t="shared" si="35"/>
        <v>0.55338532344686742</v>
      </c>
      <c r="I892" s="221">
        <f>IF(H892="",0,RANK($H892,H891:H892,0))</f>
        <v>2</v>
      </c>
      <c r="L892" s="100"/>
      <c r="M892" s="84" t="s">
        <v>2582</v>
      </c>
    </row>
    <row r="893" spans="1:13" ht="17.25" x14ac:dyDescent="0.3">
      <c r="A893" s="206">
        <v>58</v>
      </c>
      <c r="B893" s="206" t="s">
        <v>1796</v>
      </c>
      <c r="C893" s="207" t="s">
        <v>420</v>
      </c>
      <c r="D893" s="207">
        <v>52593</v>
      </c>
      <c r="E893" s="207" t="s">
        <v>1805</v>
      </c>
      <c r="F893" s="66">
        <f>IFERROR(VLOOKUP(D893,'Vta RdV'!$A$3:$B$2000,2,0),0)</f>
        <v>332.15999999999997</v>
      </c>
      <c r="G893" s="66">
        <f>VLOOKUP(D893,Objetivos!$G$5:$H$3000,2,0)</f>
        <v>1159.477032</v>
      </c>
      <c r="H893" s="67">
        <f t="shared" si="35"/>
        <v>0.28647397993477458</v>
      </c>
      <c r="I893" s="66">
        <f>IF(H893="",0,RANK($H893,H893:H894,0))</f>
        <v>2</v>
      </c>
      <c r="L893" s="100"/>
      <c r="M893" s="84" t="s">
        <v>2582</v>
      </c>
    </row>
    <row r="894" spans="1:13" ht="18" thickBot="1" x14ac:dyDescent="0.35">
      <c r="A894" s="208">
        <v>58</v>
      </c>
      <c r="B894" s="208" t="s">
        <v>1796</v>
      </c>
      <c r="C894" s="209" t="s">
        <v>420</v>
      </c>
      <c r="D894" s="209">
        <v>53604</v>
      </c>
      <c r="E894" s="209" t="s">
        <v>1806</v>
      </c>
      <c r="F894" s="55">
        <f>IFERROR(VLOOKUP(D894,'Vta RdV'!$A$3:$B$2000,2,0),0)</f>
        <v>816.32</v>
      </c>
      <c r="G894" s="55">
        <f>VLOOKUP(D894,Objetivos!$G$5:$H$3000,2,0)</f>
        <v>1011.1802590476191</v>
      </c>
      <c r="H894" s="56">
        <f t="shared" si="35"/>
        <v>0.80729424125511673</v>
      </c>
      <c r="I894" s="55">
        <f>IF(H894="",0,RANK($H894,H893:H894,0))</f>
        <v>1</v>
      </c>
      <c r="L894" s="100"/>
      <c r="M894" s="84" t="s">
        <v>2582</v>
      </c>
    </row>
    <row r="895" spans="1:13" ht="17.25" x14ac:dyDescent="0.3">
      <c r="A895" s="210">
        <v>58</v>
      </c>
      <c r="B895" s="210" t="s">
        <v>1796</v>
      </c>
      <c r="C895" s="211" t="s">
        <v>420</v>
      </c>
      <c r="D895" s="211">
        <v>29204</v>
      </c>
      <c r="E895" s="211" t="s">
        <v>1807</v>
      </c>
      <c r="F895" s="220">
        <f>IFERROR(VLOOKUP(D895,'Vta RdV'!$A$3:$B$2000,2,0),0)</f>
        <v>399.94</v>
      </c>
      <c r="G895" s="220">
        <f>VLOOKUP(D895,Objetivos!$G$5:$H$3000,2,0)</f>
        <v>1298.3865752380952</v>
      </c>
      <c r="H895" s="223">
        <f t="shared" si="35"/>
        <v>0.30802844671022567</v>
      </c>
      <c r="I895" s="220">
        <f>IF(H895="",0,RANK($H895,H895:H896,0))</f>
        <v>2</v>
      </c>
      <c r="L895" s="100"/>
      <c r="M895" s="84" t="s">
        <v>2582</v>
      </c>
    </row>
    <row r="896" spans="1:13" ht="18" thickBot="1" x14ac:dyDescent="0.35">
      <c r="A896" s="212">
        <v>58</v>
      </c>
      <c r="B896" s="212" t="s">
        <v>1796</v>
      </c>
      <c r="C896" s="213" t="s">
        <v>420</v>
      </c>
      <c r="D896" s="213">
        <v>53845</v>
      </c>
      <c r="E896" s="213" t="s">
        <v>1808</v>
      </c>
      <c r="F896" s="221">
        <f>IFERROR(VLOOKUP(D896,'Vta RdV'!$A$3:$B$2000,2,0),0)</f>
        <v>1478.6799999999998</v>
      </c>
      <c r="G896" s="221">
        <f>VLOOKUP(D896,Objetivos!$G$5:$H$3000,2,0)</f>
        <v>614.47874285714283</v>
      </c>
      <c r="H896" s="224">
        <f t="shared" si="35"/>
        <v>2.4063973199863335</v>
      </c>
      <c r="I896" s="221">
        <f>IF(H896="",0,RANK($H896,H895:H896,0))</f>
        <v>1</v>
      </c>
      <c r="L896" s="100"/>
      <c r="M896" s="84" t="s">
        <v>2582</v>
      </c>
    </row>
    <row r="897" spans="1:13" ht="17.25" x14ac:dyDescent="0.3">
      <c r="A897" s="206">
        <v>59</v>
      </c>
      <c r="B897" s="206" t="s">
        <v>1809</v>
      </c>
      <c r="C897" s="207" t="s">
        <v>422</v>
      </c>
      <c r="D897" s="207">
        <v>58012</v>
      </c>
      <c r="E897" s="207" t="s">
        <v>1810</v>
      </c>
      <c r="F897" s="66">
        <f>IFERROR(VLOOKUP(D897,'Vta RdV'!$A$3:$B$2000,2,0),0)</f>
        <v>2208.42</v>
      </c>
      <c r="G897" s="66">
        <f>VLOOKUP(D897,Objetivos!$G$5:$H$3000,2,0)</f>
        <v>2301.355528</v>
      </c>
      <c r="H897" s="67">
        <f t="shared" si="35"/>
        <v>0.95961704879177623</v>
      </c>
      <c r="I897" s="66">
        <f>IF(H897="",0,RANK($H897,H897:H898,0))</f>
        <v>1</v>
      </c>
      <c r="L897" s="100"/>
      <c r="M897" s="84" t="s">
        <v>2582</v>
      </c>
    </row>
    <row r="898" spans="1:13" ht="18" thickBot="1" x14ac:dyDescent="0.35">
      <c r="A898" s="208">
        <v>59</v>
      </c>
      <c r="B898" s="208" t="s">
        <v>1809</v>
      </c>
      <c r="C898" s="209" t="s">
        <v>422</v>
      </c>
      <c r="D898" s="209">
        <v>52229</v>
      </c>
      <c r="E898" s="209" t="s">
        <v>1811</v>
      </c>
      <c r="F898" s="55">
        <f>IFERROR(VLOOKUP(D898,'Vta RdV'!$A$3:$B$2000,2,0),0)</f>
        <v>858.53</v>
      </c>
      <c r="G898" s="55">
        <f>VLOOKUP(D898,Objetivos!$G$5:$H$3000,2,0)</f>
        <v>2266.7457676190475</v>
      </c>
      <c r="H898" s="56">
        <f t="shared" si="35"/>
        <v>0.37875001787332585</v>
      </c>
      <c r="I898" s="55">
        <f>IF(H898="",0,RANK($H898,H897:H898,0))</f>
        <v>2</v>
      </c>
      <c r="L898" s="100"/>
      <c r="M898" s="84" t="s">
        <v>2582</v>
      </c>
    </row>
    <row r="899" spans="1:13" ht="17.25" x14ac:dyDescent="0.3">
      <c r="A899" s="210">
        <v>59</v>
      </c>
      <c r="B899" s="210" t="s">
        <v>1809</v>
      </c>
      <c r="C899" s="211" t="s">
        <v>422</v>
      </c>
      <c r="D899" s="211">
        <v>58291</v>
      </c>
      <c r="E899" s="211" t="s">
        <v>1812</v>
      </c>
      <c r="F899" s="220">
        <f>IFERROR(VLOOKUP(D899,'Vta RdV'!$A$3:$B$2000,2,0),0)</f>
        <v>669.04</v>
      </c>
      <c r="G899" s="220">
        <f>VLOOKUP(D899,Objetivos!$G$5:$H$3000,2,0)</f>
        <v>1771.1163200000001</v>
      </c>
      <c r="H899" s="223">
        <f t="shared" si="35"/>
        <v>0.37775045740643387</v>
      </c>
      <c r="I899" s="220">
        <f>IF(H899="",0,RANK($H899,H899:H900,0))</f>
        <v>1</v>
      </c>
      <c r="L899" s="100"/>
      <c r="M899" s="84" t="s">
        <v>2582</v>
      </c>
    </row>
    <row r="900" spans="1:13" ht="18" thickBot="1" x14ac:dyDescent="0.35">
      <c r="A900" s="212">
        <v>59</v>
      </c>
      <c r="B900" s="212" t="s">
        <v>1809</v>
      </c>
      <c r="C900" s="213" t="s">
        <v>422</v>
      </c>
      <c r="D900" s="213">
        <v>52914</v>
      </c>
      <c r="E900" s="213" t="s">
        <v>1813</v>
      </c>
      <c r="F900" s="221">
        <f>IFERROR(VLOOKUP(D900,'Vta RdV'!$A$3:$B$2000,2,0),0)</f>
        <v>50</v>
      </c>
      <c r="G900" s="221">
        <f>VLOOKUP(D900,Objetivos!$G$5:$H$3000,2,0)</f>
        <v>1656.221888</v>
      </c>
      <c r="H900" s="224">
        <f t="shared" si="35"/>
        <v>3.0189191654977091E-2</v>
      </c>
      <c r="I900" s="221">
        <f>IF(H900="",0,RANK($H900,H899:H900,0))</f>
        <v>2</v>
      </c>
      <c r="L900" s="100"/>
      <c r="M900" s="84" t="s">
        <v>2582</v>
      </c>
    </row>
    <row r="901" spans="1:13" ht="17.25" x14ac:dyDescent="0.3">
      <c r="A901" s="206">
        <v>59</v>
      </c>
      <c r="B901" s="206" t="s">
        <v>1809</v>
      </c>
      <c r="C901" s="207" t="s">
        <v>422</v>
      </c>
      <c r="D901" s="207">
        <v>10503</v>
      </c>
      <c r="E901" s="207" t="s">
        <v>1814</v>
      </c>
      <c r="F901" s="66">
        <f>IFERROR(VLOOKUP(D901,'Vta RdV'!$A$3:$B$2000,2,0),0)</f>
        <v>533.81000000000006</v>
      </c>
      <c r="G901" s="66">
        <f>VLOOKUP(D901,Objetivos!$G$5:$H$3000,2,0)</f>
        <v>1304.9791161904764</v>
      </c>
      <c r="H901" s="67">
        <f t="shared" ref="H901:H964" si="37">+F901/G901</f>
        <v>0.40905635452489836</v>
      </c>
      <c r="I901" s="66">
        <f>IF(H901="",0,RANK($H901,H901:H902,0))</f>
        <v>2</v>
      </c>
      <c r="L901" s="100"/>
      <c r="M901" s="84" t="s">
        <v>2582</v>
      </c>
    </row>
    <row r="902" spans="1:13" ht="18" thickBot="1" x14ac:dyDescent="0.35">
      <c r="A902" s="208">
        <v>59</v>
      </c>
      <c r="B902" s="208" t="s">
        <v>1809</v>
      </c>
      <c r="C902" s="209" t="s">
        <v>422</v>
      </c>
      <c r="D902" s="209">
        <v>53378</v>
      </c>
      <c r="E902" s="209" t="s">
        <v>1815</v>
      </c>
      <c r="F902" s="55">
        <f>IFERROR(VLOOKUP(D902,'Vta RdV'!$A$3:$B$2000,2,0),0)</f>
        <v>516.86</v>
      </c>
      <c r="G902" s="55">
        <f>VLOOKUP(D902,Objetivos!$G$5:$H$3000,2,0)</f>
        <v>1134.8135314285717</v>
      </c>
      <c r="H902" s="56">
        <f t="shared" si="37"/>
        <v>0.45545808688881734</v>
      </c>
      <c r="I902" s="55">
        <f>IF(H902="",0,RANK($H902,H901:H902,0))</f>
        <v>1</v>
      </c>
      <c r="L902" s="100"/>
      <c r="M902" s="84" t="s">
        <v>2582</v>
      </c>
    </row>
    <row r="903" spans="1:13" ht="17.25" x14ac:dyDescent="0.3">
      <c r="A903" s="246">
        <v>59</v>
      </c>
      <c r="B903" s="246" t="s">
        <v>1809</v>
      </c>
      <c r="C903" s="247" t="s">
        <v>422</v>
      </c>
      <c r="D903" s="247">
        <v>52936</v>
      </c>
      <c r="E903" s="247" t="s">
        <v>1816</v>
      </c>
      <c r="F903" s="57">
        <f>IFERROR(VLOOKUP(D903,'Vta RdV'!$A$3:$B$2000,2,0),0)</f>
        <v>874.3</v>
      </c>
      <c r="G903" s="57">
        <f>VLOOKUP(D903,Objetivos!$G$5:$H$3000,2,0)</f>
        <v>1032.6680000000001</v>
      </c>
      <c r="H903" s="58">
        <f t="shared" si="37"/>
        <v>0.84664190233453529</v>
      </c>
      <c r="I903" s="57">
        <f>IF(H903="",0,RANK($H903,H903:H905,0))</f>
        <v>2</v>
      </c>
      <c r="L903" s="100"/>
      <c r="M903" s="84" t="s">
        <v>2582</v>
      </c>
    </row>
    <row r="904" spans="1:13" ht="17.25" x14ac:dyDescent="0.3">
      <c r="A904" s="239">
        <v>59</v>
      </c>
      <c r="B904" s="239" t="s">
        <v>1809</v>
      </c>
      <c r="C904" s="240" t="s">
        <v>422</v>
      </c>
      <c r="D904" s="240">
        <v>53653</v>
      </c>
      <c r="E904" s="240" t="s">
        <v>1817</v>
      </c>
      <c r="F904" s="241">
        <f>IFERROR(VLOOKUP(D904,'Vta RdV'!$A$3:$B$2000,2,0),0)</f>
        <v>363.17</v>
      </c>
      <c r="G904" s="241">
        <f>VLOOKUP(D904,Objetivos!$G$5:$H$3000,2,0)</f>
        <v>943.31289600000002</v>
      </c>
      <c r="H904" s="242">
        <f t="shared" si="37"/>
        <v>0.3849942066306703</v>
      </c>
      <c r="I904" s="241">
        <f>IF(H904="",0,RANK($H904,H903:H905,0))</f>
        <v>3</v>
      </c>
      <c r="L904" s="100"/>
      <c r="M904" s="84" t="s">
        <v>2582</v>
      </c>
    </row>
    <row r="905" spans="1:13" ht="18" thickBot="1" x14ac:dyDescent="0.35">
      <c r="A905" s="243">
        <v>59</v>
      </c>
      <c r="B905" s="243" t="s">
        <v>1809</v>
      </c>
      <c r="C905" s="244" t="s">
        <v>422</v>
      </c>
      <c r="D905" s="244">
        <v>53927</v>
      </c>
      <c r="E905" s="244" t="s">
        <v>1818</v>
      </c>
      <c r="F905" s="59">
        <f>IFERROR(VLOOKUP(D905,'Vta RdV'!$A$3:$B$2000,2,0),0)</f>
        <v>862.84</v>
      </c>
      <c r="G905" s="59">
        <f>VLOOKUP(D905,Objetivos!$G$5:$H$3000,2,0)</f>
        <v>903.139768</v>
      </c>
      <c r="H905" s="60">
        <f t="shared" si="37"/>
        <v>0.95537814917701647</v>
      </c>
      <c r="I905" s="59">
        <f>IF(H905="",0,RANK($H905,H903:H905,0))</f>
        <v>1</v>
      </c>
      <c r="L905" s="100"/>
      <c r="M905" s="84" t="s">
        <v>2582</v>
      </c>
    </row>
    <row r="906" spans="1:13" ht="17.25" x14ac:dyDescent="0.3">
      <c r="A906" s="206">
        <v>59</v>
      </c>
      <c r="B906" s="206" t="s">
        <v>1809</v>
      </c>
      <c r="C906" s="207" t="s">
        <v>422</v>
      </c>
      <c r="D906" s="207">
        <v>52645</v>
      </c>
      <c r="E906" s="207" t="s">
        <v>1819</v>
      </c>
      <c r="F906" s="66">
        <f>IFERROR(VLOOKUP(D906,'Vta RdV'!$A$3:$B$2000,2,0),0)</f>
        <v>260.60000000000002</v>
      </c>
      <c r="G906" s="66">
        <f>VLOOKUP(D906,Objetivos!$G$5:$H$3000,2,0)</f>
        <v>867.15305142857142</v>
      </c>
      <c r="H906" s="67">
        <f t="shared" si="37"/>
        <v>0.30052364985705871</v>
      </c>
      <c r="I906" s="66">
        <f>IF(H906="",0,RANK($H906,H906:H907,0))</f>
        <v>2</v>
      </c>
      <c r="L906" s="100"/>
      <c r="M906" s="84" t="s">
        <v>2582</v>
      </c>
    </row>
    <row r="907" spans="1:13" ht="18" thickBot="1" x14ac:dyDescent="0.35">
      <c r="A907" s="208">
        <v>59</v>
      </c>
      <c r="B907" s="208" t="s">
        <v>1809</v>
      </c>
      <c r="C907" s="209" t="s">
        <v>422</v>
      </c>
      <c r="D907" s="209">
        <v>53701</v>
      </c>
      <c r="E907" s="209" t="s">
        <v>1820</v>
      </c>
      <c r="F907" s="55">
        <f>IFERROR(VLOOKUP(D907,'Vta RdV'!$A$3:$B$2000,2,0),0)</f>
        <v>1539.88</v>
      </c>
      <c r="G907" s="55">
        <f>VLOOKUP(D907,Objetivos!$G$5:$H$3000,2,0)</f>
        <v>842.42244000000017</v>
      </c>
      <c r="H907" s="56">
        <f t="shared" si="37"/>
        <v>1.8279190188713395</v>
      </c>
      <c r="I907" s="55">
        <f>IF(H907="",0,RANK($H907,H906:H907,0))</f>
        <v>1</v>
      </c>
      <c r="L907" s="100"/>
      <c r="M907" s="84" t="s">
        <v>2582</v>
      </c>
    </row>
    <row r="908" spans="1:13" ht="17.25" x14ac:dyDescent="0.3">
      <c r="A908" s="210">
        <v>59</v>
      </c>
      <c r="B908" s="210" t="s">
        <v>1821</v>
      </c>
      <c r="C908" s="211" t="s">
        <v>424</v>
      </c>
      <c r="D908" s="211">
        <v>1276</v>
      </c>
      <c r="E908" s="211" t="s">
        <v>1822</v>
      </c>
      <c r="F908" s="220">
        <f>IFERROR(VLOOKUP(D908,'Vta RdV'!$A$3:$B$2000,2,0),0)</f>
        <v>920.57999999999993</v>
      </c>
      <c r="G908" s="220">
        <f>VLOOKUP(D908,Objetivos!$G$5:$H$3000,2,0)</f>
        <v>3363.6657219047624</v>
      </c>
      <c r="H908" s="223">
        <f t="shared" si="37"/>
        <v>0.2736835571992266</v>
      </c>
      <c r="I908" s="220">
        <f>IF(H908="",0,RANK($H908,H908:H909,0))</f>
        <v>1</v>
      </c>
      <c r="L908" s="100"/>
      <c r="M908" s="84" t="s">
        <v>2582</v>
      </c>
    </row>
    <row r="909" spans="1:13" ht="18" thickBot="1" x14ac:dyDescent="0.35">
      <c r="A909" s="212">
        <v>59</v>
      </c>
      <c r="B909" s="212" t="s">
        <v>1821</v>
      </c>
      <c r="C909" s="213" t="s">
        <v>424</v>
      </c>
      <c r="D909" s="213">
        <v>1103</v>
      </c>
      <c r="E909" s="213" t="s">
        <v>1823</v>
      </c>
      <c r="F909" s="221">
        <f>IFERROR(VLOOKUP(D909,'Vta RdV'!$A$3:$B$2000,2,0),0)</f>
        <v>709.35</v>
      </c>
      <c r="G909" s="221">
        <f>VLOOKUP(D909,Objetivos!$G$5:$H$3000,2,0)</f>
        <v>3042.0699123809527</v>
      </c>
      <c r="H909" s="224">
        <f t="shared" si="37"/>
        <v>0.23318004530829778</v>
      </c>
      <c r="I909" s="221">
        <f>IF(H909="",0,RANK($H909,H908:H909,0))</f>
        <v>2</v>
      </c>
      <c r="L909" s="100"/>
      <c r="M909" s="84" t="s">
        <v>2582</v>
      </c>
    </row>
    <row r="910" spans="1:13" ht="17.25" x14ac:dyDescent="0.3">
      <c r="A910" s="206">
        <v>59</v>
      </c>
      <c r="B910" s="206" t="s">
        <v>1821</v>
      </c>
      <c r="C910" s="207" t="s">
        <v>424</v>
      </c>
      <c r="D910" s="207">
        <v>11448</v>
      </c>
      <c r="E910" s="207" t="s">
        <v>1824</v>
      </c>
      <c r="F910" s="66">
        <f>IFERROR(VLOOKUP(D910,'Vta RdV'!$A$3:$B$2000,2,0),0)</f>
        <v>381.19</v>
      </c>
      <c r="G910" s="66">
        <f>VLOOKUP(D910,Objetivos!$G$5:$H$3000,2,0)</f>
        <v>2671.7682514285716</v>
      </c>
      <c r="H910" s="67">
        <f t="shared" si="37"/>
        <v>0.14267330252022456</v>
      </c>
      <c r="I910" s="66">
        <f>IF(H910="",0,RANK($H910,H910:H911,0))</f>
        <v>2</v>
      </c>
      <c r="L910" s="100"/>
      <c r="M910" s="84" t="s">
        <v>2582</v>
      </c>
    </row>
    <row r="911" spans="1:13" ht="18" thickBot="1" x14ac:dyDescent="0.35">
      <c r="A911" s="208">
        <v>59</v>
      </c>
      <c r="B911" s="208" t="s">
        <v>1821</v>
      </c>
      <c r="C911" s="209" t="s">
        <v>424</v>
      </c>
      <c r="D911" s="209">
        <v>11406</v>
      </c>
      <c r="E911" s="209" t="s">
        <v>1825</v>
      </c>
      <c r="F911" s="55">
        <f>IFERROR(VLOOKUP(D911,'Vta RdV'!$A$3:$B$2000,2,0),0)</f>
        <v>1270.82</v>
      </c>
      <c r="G911" s="55">
        <f>VLOOKUP(D911,Objetivos!$G$5:$H$3000,2,0)</f>
        <v>2484.450841904762</v>
      </c>
      <c r="H911" s="56">
        <f t="shared" si="37"/>
        <v>0.51150941631257885</v>
      </c>
      <c r="I911" s="55">
        <f>IF(H911="",0,RANK($H911,H910:H911,0))</f>
        <v>1</v>
      </c>
      <c r="L911" s="100"/>
      <c r="M911" s="84" t="s">
        <v>2582</v>
      </c>
    </row>
    <row r="912" spans="1:13" ht="17.25" x14ac:dyDescent="0.3">
      <c r="A912" s="210">
        <v>59</v>
      </c>
      <c r="B912" s="210" t="s">
        <v>1821</v>
      </c>
      <c r="C912" s="211" t="s">
        <v>424</v>
      </c>
      <c r="D912" s="211">
        <v>1079</v>
      </c>
      <c r="E912" s="211" t="s">
        <v>1826</v>
      </c>
      <c r="F912" s="220">
        <f>IFERROR(VLOOKUP(D912,'Vta RdV'!$A$3:$B$2000,2,0),0)</f>
        <v>65.040000000000006</v>
      </c>
      <c r="G912" s="220">
        <f>VLOOKUP(D912,Objetivos!$G$5:$H$3000,2,0)</f>
        <v>1906.5661942857143</v>
      </c>
      <c r="H912" s="223">
        <f t="shared" si="37"/>
        <v>3.4113685742952621E-2</v>
      </c>
      <c r="I912" s="220">
        <f>IF(H912="",0,RANK($H912,H912:H913,0))</f>
        <v>2</v>
      </c>
      <c r="L912" s="100"/>
      <c r="M912" s="84" t="s">
        <v>2582</v>
      </c>
    </row>
    <row r="913" spans="1:13" ht="18" thickBot="1" x14ac:dyDescent="0.35">
      <c r="A913" s="212">
        <v>59</v>
      </c>
      <c r="B913" s="212" t="s">
        <v>1821</v>
      </c>
      <c r="C913" s="213" t="s">
        <v>424</v>
      </c>
      <c r="D913" s="213">
        <v>180</v>
      </c>
      <c r="E913" s="213" t="s">
        <v>1827</v>
      </c>
      <c r="F913" s="221">
        <f>IFERROR(VLOOKUP(D913,'Vta RdV'!$A$3:$B$2000,2,0),0)</f>
        <v>762.32999999999993</v>
      </c>
      <c r="G913" s="221">
        <f>VLOOKUP(D913,Objetivos!$G$5:$H$3000,2,0)</f>
        <v>1912.6543923809525</v>
      </c>
      <c r="H913" s="224">
        <f t="shared" si="37"/>
        <v>0.39857174565187364</v>
      </c>
      <c r="I913" s="221">
        <f>IF(H913="",0,RANK($H913,H912:H913,0))</f>
        <v>1</v>
      </c>
      <c r="L913" s="100"/>
      <c r="M913" s="84" t="s">
        <v>2582</v>
      </c>
    </row>
    <row r="914" spans="1:13" ht="17.25" x14ac:dyDescent="0.3">
      <c r="A914" s="206">
        <v>59</v>
      </c>
      <c r="B914" s="206" t="s">
        <v>1821</v>
      </c>
      <c r="C914" s="207" t="s">
        <v>424</v>
      </c>
      <c r="D914" s="207">
        <v>20299</v>
      </c>
      <c r="E914" s="207" t="s">
        <v>1828</v>
      </c>
      <c r="F914" s="66">
        <f>IFERROR(VLOOKUP(D914,'Vta RdV'!$A$3:$B$2000,2,0),0)</f>
        <v>1902.2900000000002</v>
      </c>
      <c r="G914" s="66">
        <f>VLOOKUP(D914,Objetivos!$G$5:$H$3000,2,0)</f>
        <v>1784.221344</v>
      </c>
      <c r="H914" s="67">
        <f t="shared" si="37"/>
        <v>1.0661737717671873</v>
      </c>
      <c r="I914" s="66">
        <f>IF(H914="",0,RANK($H914,H914:H915,0))</f>
        <v>1</v>
      </c>
      <c r="L914" s="100"/>
      <c r="M914" s="84" t="s">
        <v>2582</v>
      </c>
    </row>
    <row r="915" spans="1:13" ht="18" thickBot="1" x14ac:dyDescent="0.35">
      <c r="A915" s="208">
        <v>59</v>
      </c>
      <c r="B915" s="208" t="s">
        <v>1821</v>
      </c>
      <c r="C915" s="209" t="s">
        <v>424</v>
      </c>
      <c r="D915" s="209">
        <v>42411</v>
      </c>
      <c r="E915" s="209" t="s">
        <v>1829</v>
      </c>
      <c r="F915" s="55">
        <f>IFERROR(VLOOKUP(D915,'Vta RdV'!$A$3:$B$2000,2,0),0)</f>
        <v>2001.61</v>
      </c>
      <c r="G915" s="55">
        <f>VLOOKUP(D915,Objetivos!$G$5:$H$3000,2,0)</f>
        <v>1949.1640080000002</v>
      </c>
      <c r="H915" s="56">
        <f t="shared" si="37"/>
        <v>1.0269069158802155</v>
      </c>
      <c r="I915" s="55">
        <f>IF(H915="",0,RANK($H915,H914:H915,0))</f>
        <v>2</v>
      </c>
      <c r="L915" s="100"/>
      <c r="M915" s="84" t="s">
        <v>2582</v>
      </c>
    </row>
    <row r="916" spans="1:13" ht="17.25" x14ac:dyDescent="0.3">
      <c r="A916" s="210">
        <v>59</v>
      </c>
      <c r="B916" s="210" t="s">
        <v>1821</v>
      </c>
      <c r="C916" s="211" t="s">
        <v>424</v>
      </c>
      <c r="D916" s="211">
        <v>52227</v>
      </c>
      <c r="E916" s="211" t="s">
        <v>1830</v>
      </c>
      <c r="F916" s="220">
        <f>IFERROR(VLOOKUP(D916,'Vta RdV'!$A$3:$B$2000,2,0),0)</f>
        <v>795.6099999999999</v>
      </c>
      <c r="G916" s="220">
        <f>VLOOKUP(D916,Objetivos!$G$5:$H$3000,2,0)</f>
        <v>1737.5520761904763</v>
      </c>
      <c r="H916" s="223">
        <f t="shared" si="37"/>
        <v>0.45789131209485684</v>
      </c>
      <c r="I916" s="220">
        <f>IF(H916="",0,RANK($H916,H916:H917,0))</f>
        <v>2</v>
      </c>
      <c r="L916" s="100"/>
      <c r="M916" s="84" t="s">
        <v>2582</v>
      </c>
    </row>
    <row r="917" spans="1:13" ht="18" thickBot="1" x14ac:dyDescent="0.35">
      <c r="A917" s="212">
        <v>59</v>
      </c>
      <c r="B917" s="212" t="s">
        <v>1821</v>
      </c>
      <c r="C917" s="213" t="s">
        <v>424</v>
      </c>
      <c r="D917" s="213">
        <v>52254</v>
      </c>
      <c r="E917" s="213" t="s">
        <v>1831</v>
      </c>
      <c r="F917" s="221">
        <f>IFERROR(VLOOKUP(D917,'Vta RdV'!$A$3:$B$2000,2,0),0)</f>
        <v>2458.25</v>
      </c>
      <c r="G917" s="221">
        <f>VLOOKUP(D917,Objetivos!$G$5:$H$3000,2,0)</f>
        <v>1744.6712076190479</v>
      </c>
      <c r="H917" s="224">
        <f t="shared" si="37"/>
        <v>1.409004739268193</v>
      </c>
      <c r="I917" s="221">
        <f>IF(H917="",0,RANK($H917,H916:H917,0))</f>
        <v>1</v>
      </c>
      <c r="L917" s="100"/>
      <c r="M917" s="84" t="s">
        <v>2582</v>
      </c>
    </row>
    <row r="918" spans="1:13" ht="17.25" x14ac:dyDescent="0.3">
      <c r="A918" s="206">
        <v>59</v>
      </c>
      <c r="B918" s="206" t="s">
        <v>1821</v>
      </c>
      <c r="C918" s="207" t="s">
        <v>424</v>
      </c>
      <c r="D918" s="207">
        <v>50135</v>
      </c>
      <c r="E918" s="207" t="s">
        <v>1832</v>
      </c>
      <c r="F918" s="66">
        <f>IFERROR(VLOOKUP(D918,'Vta RdV'!$A$3:$B$2000,2,0),0)</f>
        <v>913.57</v>
      </c>
      <c r="G918" s="66">
        <f>VLOOKUP(D918,Objetivos!$G$5:$H$3000,2,0)</f>
        <v>1740.175664761905</v>
      </c>
      <c r="H918" s="67">
        <f t="shared" si="37"/>
        <v>0.52498722887553817</v>
      </c>
      <c r="I918" s="66">
        <f>IF(H918="",0,RANK($H918,H918:H919,0))</f>
        <v>2</v>
      </c>
      <c r="L918" s="100"/>
      <c r="M918" s="84" t="s">
        <v>2582</v>
      </c>
    </row>
    <row r="919" spans="1:13" ht="18" thickBot="1" x14ac:dyDescent="0.35">
      <c r="A919" s="208">
        <v>59</v>
      </c>
      <c r="B919" s="208" t="s">
        <v>1821</v>
      </c>
      <c r="C919" s="209" t="s">
        <v>424</v>
      </c>
      <c r="D919" s="209">
        <v>50253</v>
      </c>
      <c r="E919" s="209" t="s">
        <v>1833</v>
      </c>
      <c r="F919" s="55">
        <f>IFERROR(VLOOKUP(D919,'Vta RdV'!$A$3:$B$2000,2,0),0)</f>
        <v>4180.95</v>
      </c>
      <c r="G919" s="55">
        <f>VLOOKUP(D919,Objetivos!$G$5:$H$3000,2,0)</f>
        <v>1342.6470933333335</v>
      </c>
      <c r="H919" s="56">
        <f t="shared" si="37"/>
        <v>3.1139604895133917</v>
      </c>
      <c r="I919" s="55">
        <f>IF(H919="",0,RANK($H919,H918:H919,0))</f>
        <v>1</v>
      </c>
      <c r="L919" s="100"/>
      <c r="M919" s="84" t="s">
        <v>2582</v>
      </c>
    </row>
    <row r="920" spans="1:13" ht="17.25" x14ac:dyDescent="0.3">
      <c r="A920" s="210">
        <v>59</v>
      </c>
      <c r="B920" s="210" t="s">
        <v>1834</v>
      </c>
      <c r="C920" s="211" t="s">
        <v>426</v>
      </c>
      <c r="D920" s="211">
        <v>758</v>
      </c>
      <c r="E920" s="211" t="s">
        <v>1835</v>
      </c>
      <c r="F920" s="220">
        <f>IFERROR(VLOOKUP(D920,'Vta RdV'!$A$3:$B$2000,2,0),0)</f>
        <v>646.06999999999994</v>
      </c>
      <c r="G920" s="220">
        <f>VLOOKUP(D920,Objetivos!$G$5:$H$3000,2,0)</f>
        <v>3101.660832</v>
      </c>
      <c r="H920" s="223">
        <f t="shared" si="37"/>
        <v>0.20829808125197358</v>
      </c>
      <c r="I920" s="220">
        <f>IF(H920="",0,RANK($H920,H920:H921,0))</f>
        <v>2</v>
      </c>
      <c r="L920" s="100"/>
      <c r="M920" s="84" t="s">
        <v>2582</v>
      </c>
    </row>
    <row r="921" spans="1:13" ht="18" thickBot="1" x14ac:dyDescent="0.35">
      <c r="A921" s="212">
        <v>59</v>
      </c>
      <c r="B921" s="212" t="s">
        <v>1834</v>
      </c>
      <c r="C921" s="213" t="s">
        <v>426</v>
      </c>
      <c r="D921" s="213">
        <v>19268</v>
      </c>
      <c r="E921" s="213" t="s">
        <v>1836</v>
      </c>
      <c r="F921" s="221">
        <f>IFERROR(VLOOKUP(D921,'Vta RdV'!$A$3:$B$2000,2,0),0)</f>
        <v>2122.4900000000002</v>
      </c>
      <c r="G921" s="221">
        <f>VLOOKUP(D921,Objetivos!$G$5:$H$3000,2,0)</f>
        <v>2398.2856400000001</v>
      </c>
      <c r="H921" s="224">
        <f t="shared" si="37"/>
        <v>0.88500300573037671</v>
      </c>
      <c r="I921" s="221">
        <f>IF(H921="",0,RANK($H921,H920:H921,0))</f>
        <v>1</v>
      </c>
      <c r="L921" s="100"/>
      <c r="M921" s="84" t="s">
        <v>2582</v>
      </c>
    </row>
    <row r="922" spans="1:13" ht="17.25" x14ac:dyDescent="0.3">
      <c r="A922" s="206">
        <v>59</v>
      </c>
      <c r="B922" s="206" t="s">
        <v>1834</v>
      </c>
      <c r="C922" s="207" t="s">
        <v>426</v>
      </c>
      <c r="D922" s="207">
        <v>11671</v>
      </c>
      <c r="E922" s="207" t="s">
        <v>1837</v>
      </c>
      <c r="F922" s="66">
        <f>IFERROR(VLOOKUP(D922,'Vta RdV'!$A$3:$B$2000,2,0),0)</f>
        <v>453.22</v>
      </c>
      <c r="G922" s="66">
        <f>VLOOKUP(D922,Objetivos!$G$5:$H$3000,2,0)</f>
        <v>2319.4079542857144</v>
      </c>
      <c r="H922" s="67">
        <f t="shared" si="37"/>
        <v>0.19540331366138383</v>
      </c>
      <c r="I922" s="66">
        <f>IF(H922="",0,RANK($H922,H922:H923,0))</f>
        <v>2</v>
      </c>
      <c r="L922" s="100"/>
      <c r="M922" s="84" t="s">
        <v>2582</v>
      </c>
    </row>
    <row r="923" spans="1:13" ht="18" thickBot="1" x14ac:dyDescent="0.35">
      <c r="A923" s="208">
        <v>59</v>
      </c>
      <c r="B923" s="208" t="s">
        <v>1834</v>
      </c>
      <c r="C923" s="209" t="s">
        <v>426</v>
      </c>
      <c r="D923" s="209">
        <v>10298</v>
      </c>
      <c r="E923" s="209" t="s">
        <v>1838</v>
      </c>
      <c r="F923" s="55">
        <f>IFERROR(VLOOKUP(D923,'Vta RdV'!$A$3:$B$2000,2,0),0)</f>
        <v>1283.3799999999999</v>
      </c>
      <c r="G923" s="55">
        <f>VLOOKUP(D923,Objetivos!$G$5:$H$3000,2,0)</f>
        <v>2077.7704304761905</v>
      </c>
      <c r="H923" s="56">
        <f t="shared" si="37"/>
        <v>0.6176717028867672</v>
      </c>
      <c r="I923" s="55">
        <f>IF(H923="",0,RANK($H923,H922:H923,0))</f>
        <v>1</v>
      </c>
      <c r="L923" s="100"/>
      <c r="M923" s="84" t="s">
        <v>2582</v>
      </c>
    </row>
    <row r="924" spans="1:13" ht="17.25" x14ac:dyDescent="0.3">
      <c r="A924" s="210">
        <v>59</v>
      </c>
      <c r="B924" s="210" t="s">
        <v>1834</v>
      </c>
      <c r="C924" s="211" t="s">
        <v>426</v>
      </c>
      <c r="D924" s="211">
        <v>6854</v>
      </c>
      <c r="E924" s="211" t="s">
        <v>1839</v>
      </c>
      <c r="F924" s="220">
        <f>IFERROR(VLOOKUP(D924,'Vta RdV'!$A$3:$B$2000,2,0),0)</f>
        <v>750.14</v>
      </c>
      <c r="G924" s="220">
        <f>VLOOKUP(D924,Objetivos!$G$5:$H$3000,2,0)</f>
        <v>2034.379702857143</v>
      </c>
      <c r="H924" s="223">
        <f t="shared" si="37"/>
        <v>0.368731559278969</v>
      </c>
      <c r="I924" s="220">
        <f>IF(H924="",0,RANK($H924,H924:H925,0))</f>
        <v>2</v>
      </c>
      <c r="L924" s="100"/>
      <c r="M924" s="84" t="s">
        <v>2582</v>
      </c>
    </row>
    <row r="925" spans="1:13" ht="18" thickBot="1" x14ac:dyDescent="0.35">
      <c r="A925" s="212">
        <v>59</v>
      </c>
      <c r="B925" s="212" t="s">
        <v>1834</v>
      </c>
      <c r="C925" s="213" t="s">
        <v>426</v>
      </c>
      <c r="D925" s="213">
        <v>923</v>
      </c>
      <c r="E925" s="213" t="s">
        <v>1840</v>
      </c>
      <c r="F925" s="221">
        <f>IFERROR(VLOOKUP(D925,'Vta RdV'!$A$3:$B$2000,2,0),0)</f>
        <v>817.26999999999987</v>
      </c>
      <c r="G925" s="221">
        <f>VLOOKUP(D925,Objetivos!$G$5:$H$3000,2,0)</f>
        <v>1877.5765919999999</v>
      </c>
      <c r="H925" s="224">
        <f t="shared" si="37"/>
        <v>0.43527918034461727</v>
      </c>
      <c r="I925" s="221">
        <f>IF(H925="",0,RANK($H925,H924:H925,0))</f>
        <v>1</v>
      </c>
      <c r="L925" s="100"/>
      <c r="M925" s="84" t="s">
        <v>2582</v>
      </c>
    </row>
    <row r="926" spans="1:13" ht="17.25" x14ac:dyDescent="0.3">
      <c r="A926" s="206">
        <v>59</v>
      </c>
      <c r="B926" s="206" t="s">
        <v>1834</v>
      </c>
      <c r="C926" s="207" t="s">
        <v>426</v>
      </c>
      <c r="D926" s="207">
        <v>6336</v>
      </c>
      <c r="E926" s="207" t="s">
        <v>1841</v>
      </c>
      <c r="F926" s="66">
        <f>IFERROR(VLOOKUP(D926,'Vta RdV'!$A$3:$B$2000,2,0),0)</f>
        <v>698.97</v>
      </c>
      <c r="G926" s="66">
        <f>VLOOKUP(D926,Objetivos!$G$5:$H$3000,2,0)</f>
        <v>1788.5329600000002</v>
      </c>
      <c r="H926" s="67">
        <f t="shared" si="37"/>
        <v>0.39080632878020877</v>
      </c>
      <c r="I926" s="66">
        <f>IF(H926="",0,RANK($H926,H926:H927,0))</f>
        <v>2</v>
      </c>
      <c r="L926" s="100"/>
      <c r="M926" s="84" t="s">
        <v>2582</v>
      </c>
    </row>
    <row r="927" spans="1:13" ht="18" thickBot="1" x14ac:dyDescent="0.35">
      <c r="A927" s="208">
        <v>59</v>
      </c>
      <c r="B927" s="208" t="s">
        <v>1834</v>
      </c>
      <c r="C927" s="209" t="s">
        <v>426</v>
      </c>
      <c r="D927" s="209">
        <v>6859</v>
      </c>
      <c r="E927" s="209" t="s">
        <v>1842</v>
      </c>
      <c r="F927" s="55">
        <f>IFERROR(VLOOKUP(D927,'Vta RdV'!$A$3:$B$2000,2,0),0)</f>
        <v>1474.83</v>
      </c>
      <c r="G927" s="55">
        <f>VLOOKUP(D927,Objetivos!$G$5:$H$3000,2,0)</f>
        <v>1791.567923809524</v>
      </c>
      <c r="H927" s="56">
        <f t="shared" si="37"/>
        <v>0.82320629901878117</v>
      </c>
      <c r="I927" s="55">
        <f>IF(H927="",0,RANK($H927,H926:H927,0))</f>
        <v>1</v>
      </c>
      <c r="L927" s="100"/>
      <c r="M927" s="84" t="s">
        <v>2582</v>
      </c>
    </row>
    <row r="928" spans="1:13" ht="17.25" x14ac:dyDescent="0.3">
      <c r="A928" s="246">
        <v>59</v>
      </c>
      <c r="B928" s="246" t="s">
        <v>1834</v>
      </c>
      <c r="C928" s="247" t="s">
        <v>426</v>
      </c>
      <c r="D928" s="247">
        <v>53152</v>
      </c>
      <c r="E928" s="247" t="s">
        <v>1843</v>
      </c>
      <c r="F928" s="57">
        <f>IFERROR(VLOOKUP(D928,'Vta RdV'!$A$3:$B$2000,2,0),0)</f>
        <v>1602.09</v>
      </c>
      <c r="G928" s="57">
        <f>VLOOKUP(D928,Objetivos!$G$5:$H$3000,2,0)</f>
        <v>1363.2944990476192</v>
      </c>
      <c r="H928" s="58">
        <f t="shared" si="37"/>
        <v>1.1751606135865731</v>
      </c>
      <c r="I928" s="57">
        <f>IF(H928="",0,RANK($H928,H928:H930,0))</f>
        <v>1</v>
      </c>
      <c r="L928" s="100"/>
      <c r="M928" s="84" t="s">
        <v>2582</v>
      </c>
    </row>
    <row r="929" spans="1:13" ht="17.25" x14ac:dyDescent="0.3">
      <c r="A929" s="239">
        <v>59</v>
      </c>
      <c r="B929" s="239" t="s">
        <v>1834</v>
      </c>
      <c r="C929" s="240" t="s">
        <v>426</v>
      </c>
      <c r="D929" s="240">
        <v>6556</v>
      </c>
      <c r="E929" s="240" t="s">
        <v>2560</v>
      </c>
      <c r="F929" s="241">
        <f>IFERROR(VLOOKUP(D929,'Vta RdV'!$A$3:$B$2000,2,0),0)</f>
        <v>905.81999999999994</v>
      </c>
      <c r="G929" s="241">
        <f>VLOOKUP(D929,Objetivos!$G$5:$H$3000,2,0)</f>
        <v>1223.3089828571428</v>
      </c>
      <c r="H929" s="242">
        <f t="shared" si="37"/>
        <v>0.74046705508887856</v>
      </c>
      <c r="I929" s="241">
        <f>IF(H929="",0,RANK($H929,H928:H930,0))</f>
        <v>2</v>
      </c>
      <c r="L929" s="100"/>
      <c r="M929" s="84" t="s">
        <v>2582</v>
      </c>
    </row>
    <row r="930" spans="1:13" ht="18" thickBot="1" x14ac:dyDescent="0.35">
      <c r="A930" s="243">
        <v>59</v>
      </c>
      <c r="B930" s="243" t="s">
        <v>1834</v>
      </c>
      <c r="C930" s="244" t="s">
        <v>426</v>
      </c>
      <c r="D930" s="244">
        <v>53941</v>
      </c>
      <c r="E930" s="244" t="s">
        <v>1844</v>
      </c>
      <c r="F930" s="59">
        <f>IFERROR(VLOOKUP(D930,'Vta RdV'!$A$3:$B$2000,2,0),0)</f>
        <v>264.91999999999996</v>
      </c>
      <c r="G930" s="59">
        <f>VLOOKUP(D930,Objetivos!$G$5:$H$3000,2,0)</f>
        <v>1064.6615119999999</v>
      </c>
      <c r="H930" s="60">
        <f t="shared" si="37"/>
        <v>0.24883025920824306</v>
      </c>
      <c r="I930" s="59">
        <f>IF(H930="",0,RANK($H930,H928:H930,0))</f>
        <v>3</v>
      </c>
      <c r="L930" s="100"/>
      <c r="M930" s="84" t="s">
        <v>2582</v>
      </c>
    </row>
    <row r="931" spans="1:13" ht="17.25" x14ac:dyDescent="0.3">
      <c r="A931" s="206">
        <v>59</v>
      </c>
      <c r="B931" s="206" t="s">
        <v>1834</v>
      </c>
      <c r="C931" s="207" t="s">
        <v>426</v>
      </c>
      <c r="D931" s="207">
        <v>53731</v>
      </c>
      <c r="E931" s="207" t="s">
        <v>1845</v>
      </c>
      <c r="F931" s="66">
        <f>IFERROR(VLOOKUP(D931,'Vta RdV'!$A$3:$B$2000,2,0),0)</f>
        <v>411.85</v>
      </c>
      <c r="G931" s="66">
        <f>VLOOKUP(D931,Objetivos!$G$5:$H$3000,2,0)</f>
        <v>694.76920800000016</v>
      </c>
      <c r="H931" s="67">
        <f t="shared" si="37"/>
        <v>0.59278677762011578</v>
      </c>
      <c r="I931" s="66">
        <f>IF(H931="",0,RANK($H931,H931:H932,0))</f>
        <v>1</v>
      </c>
      <c r="L931" s="100"/>
      <c r="M931" s="84" t="s">
        <v>2582</v>
      </c>
    </row>
    <row r="932" spans="1:13" ht="18" thickBot="1" x14ac:dyDescent="0.35">
      <c r="A932" s="208">
        <v>59</v>
      </c>
      <c r="B932" s="208" t="s">
        <v>1834</v>
      </c>
      <c r="C932" s="209" t="s">
        <v>426</v>
      </c>
      <c r="D932" s="209">
        <v>53732</v>
      </c>
      <c r="E932" s="209" t="s">
        <v>1846</v>
      </c>
      <c r="F932" s="55">
        <f>IFERROR(VLOOKUP(D932,'Vta RdV'!$A$3:$B$2000,2,0),0)</f>
        <v>316.52999999999997</v>
      </c>
      <c r="G932" s="55">
        <f>VLOOKUP(D932,Objetivos!$G$5:$H$3000,2,0)</f>
        <v>554.74139428571436</v>
      </c>
      <c r="H932" s="56">
        <f t="shared" si="37"/>
        <v>0.57059019438699787</v>
      </c>
      <c r="I932" s="55">
        <f>IF(H932="",0,RANK($H932,H931:H932,0))</f>
        <v>2</v>
      </c>
      <c r="L932" s="100"/>
      <c r="M932" s="84" t="s">
        <v>2582</v>
      </c>
    </row>
    <row r="933" spans="1:13" ht="17.25" x14ac:dyDescent="0.3">
      <c r="A933" s="210">
        <v>59</v>
      </c>
      <c r="B933" s="210" t="s">
        <v>1847</v>
      </c>
      <c r="C933" s="211" t="s">
        <v>1848</v>
      </c>
      <c r="D933" s="211">
        <v>5664</v>
      </c>
      <c r="E933" s="211" t="s">
        <v>1849</v>
      </c>
      <c r="F933" s="220">
        <f>IFERROR(VLOOKUP(D933,'Vta RdV'!$A$3:$B$2000,2,0),0)</f>
        <v>1861.9099999999996</v>
      </c>
      <c r="G933" s="220">
        <f>VLOOKUP(D933,Objetivos!$G$5:$H$3000,2,0)</f>
        <v>2619.7428647619049</v>
      </c>
      <c r="H933" s="223">
        <f t="shared" si="37"/>
        <v>0.71072242434343613</v>
      </c>
      <c r="I933" s="220">
        <f>IF(H933="",0,RANK($H933,H933:H934,0))</f>
        <v>1</v>
      </c>
      <c r="L933" s="100"/>
      <c r="M933" s="84" t="s">
        <v>2582</v>
      </c>
    </row>
    <row r="934" spans="1:13" ht="18" thickBot="1" x14ac:dyDescent="0.35">
      <c r="A934" s="212">
        <v>59</v>
      </c>
      <c r="B934" s="212" t="s">
        <v>1847</v>
      </c>
      <c r="C934" s="213" t="s">
        <v>1848</v>
      </c>
      <c r="D934" s="213">
        <v>10082</v>
      </c>
      <c r="E934" s="213" t="s">
        <v>1850</v>
      </c>
      <c r="F934" s="221">
        <f>IFERROR(VLOOKUP(D934,'Vta RdV'!$A$3:$B$2000,2,0),0)</f>
        <v>1039.74</v>
      </c>
      <c r="G934" s="221">
        <f>VLOOKUP(D934,Objetivos!$G$5:$H$3000,2,0)</f>
        <v>2033.7996114285716</v>
      </c>
      <c r="H934" s="224">
        <f t="shared" si="37"/>
        <v>0.51123030713417772</v>
      </c>
      <c r="I934" s="221">
        <f>IF(H934="",0,RANK($H934,H933:H934,0))</f>
        <v>2</v>
      </c>
      <c r="L934" s="100"/>
      <c r="M934" s="84" t="s">
        <v>2582</v>
      </c>
    </row>
    <row r="935" spans="1:13" ht="17.25" x14ac:dyDescent="0.3">
      <c r="A935" s="206">
        <v>59</v>
      </c>
      <c r="B935" s="206" t="s">
        <v>1847</v>
      </c>
      <c r="C935" s="207" t="s">
        <v>1848</v>
      </c>
      <c r="D935" s="207">
        <v>58057</v>
      </c>
      <c r="E935" s="207" t="s">
        <v>1851</v>
      </c>
      <c r="F935" s="66">
        <f>IFERROR(VLOOKUP(D935,'Vta RdV'!$A$3:$B$2000,2,0),0)</f>
        <v>1275.26</v>
      </c>
      <c r="G935" s="66">
        <f>VLOOKUP(D935,Objetivos!$G$5:$H$3000,2,0)</f>
        <v>1640.6974247619048</v>
      </c>
      <c r="H935" s="67">
        <f t="shared" si="37"/>
        <v>0.77726702117854762</v>
      </c>
      <c r="I935" s="66">
        <f>IF(H935="",0,RANK($H935,H935:H936,0))</f>
        <v>1</v>
      </c>
      <c r="L935" s="100"/>
      <c r="M935" s="84" t="s">
        <v>2582</v>
      </c>
    </row>
    <row r="936" spans="1:13" ht="18" thickBot="1" x14ac:dyDescent="0.35">
      <c r="A936" s="208">
        <v>59</v>
      </c>
      <c r="B936" s="208" t="s">
        <v>1847</v>
      </c>
      <c r="C936" s="209" t="s">
        <v>1848</v>
      </c>
      <c r="D936" s="209">
        <v>7976</v>
      </c>
      <c r="E936" s="209" t="s">
        <v>1852</v>
      </c>
      <c r="F936" s="55">
        <f>IFERROR(VLOOKUP(D936,'Vta RdV'!$A$3:$B$2000,2,0),0)</f>
        <v>880.28</v>
      </c>
      <c r="G936" s="55">
        <f>VLOOKUP(D936,Objetivos!$G$5:$H$3000,2,0)</f>
        <v>1546.2774247619047</v>
      </c>
      <c r="H936" s="56">
        <f t="shared" si="37"/>
        <v>0.56928982206122891</v>
      </c>
      <c r="I936" s="55">
        <f>IF(H936="",0,RANK($H936,H935:H936,0))</f>
        <v>2</v>
      </c>
      <c r="L936" s="100"/>
      <c r="M936" s="84" t="s">
        <v>2582</v>
      </c>
    </row>
    <row r="937" spans="1:13" ht="17.25" x14ac:dyDescent="0.3">
      <c r="A937" s="210">
        <v>59</v>
      </c>
      <c r="B937" s="210" t="s">
        <v>1847</v>
      </c>
      <c r="C937" s="211" t="s">
        <v>1848</v>
      </c>
      <c r="D937" s="211">
        <v>52416</v>
      </c>
      <c r="E937" s="211" t="s">
        <v>1853</v>
      </c>
      <c r="F937" s="220">
        <f>IFERROR(VLOOKUP(D937,'Vta RdV'!$A$3:$B$2000,2,0),0)</f>
        <v>1321.5800000000002</v>
      </c>
      <c r="G937" s="220">
        <f>VLOOKUP(D937,Objetivos!$G$5:$H$3000,2,0)</f>
        <v>1461.952518095238</v>
      </c>
      <c r="H937" s="223">
        <f t="shared" si="37"/>
        <v>0.90398284735120693</v>
      </c>
      <c r="I937" s="220">
        <f>IF(H937="",0,RANK($H937,H937:H938,0))</f>
        <v>1</v>
      </c>
      <c r="L937" s="100"/>
      <c r="M937" s="84" t="s">
        <v>2582</v>
      </c>
    </row>
    <row r="938" spans="1:13" ht="18" thickBot="1" x14ac:dyDescent="0.35">
      <c r="A938" s="212">
        <v>59</v>
      </c>
      <c r="B938" s="212" t="s">
        <v>1847</v>
      </c>
      <c r="C938" s="213" t="s">
        <v>1848</v>
      </c>
      <c r="D938" s="213">
        <v>11352</v>
      </c>
      <c r="E938" s="213" t="s">
        <v>1854</v>
      </c>
      <c r="F938" s="221">
        <f>IFERROR(VLOOKUP(D938,'Vta RdV'!$A$3:$B$2000,2,0),0)</f>
        <v>687.54</v>
      </c>
      <c r="G938" s="221">
        <f>VLOOKUP(D938,Objetivos!$G$5:$H$3000,2,0)</f>
        <v>1271.7396720000002</v>
      </c>
      <c r="H938" s="224">
        <f t="shared" si="37"/>
        <v>0.54062951336474452</v>
      </c>
      <c r="I938" s="221">
        <f>IF(H938="",0,RANK($H938,H937:H938,0))</f>
        <v>2</v>
      </c>
      <c r="L938" s="100"/>
      <c r="M938" s="84" t="s">
        <v>2582</v>
      </c>
    </row>
    <row r="939" spans="1:13" ht="17.25" x14ac:dyDescent="0.3">
      <c r="A939" s="206">
        <v>59</v>
      </c>
      <c r="B939" s="206" t="s">
        <v>1847</v>
      </c>
      <c r="C939" s="207" t="s">
        <v>1848</v>
      </c>
      <c r="D939" s="207">
        <v>52497</v>
      </c>
      <c r="E939" s="207" t="s">
        <v>1855</v>
      </c>
      <c r="F939" s="66">
        <f>IFERROR(VLOOKUP(D939,'Vta RdV'!$A$3:$B$2000,2,0),0)</f>
        <v>1561.3899999999999</v>
      </c>
      <c r="G939" s="66">
        <f>VLOOKUP(D939,Objetivos!$G$5:$H$3000,2,0)</f>
        <v>825.98348952380957</v>
      </c>
      <c r="H939" s="67">
        <f t="shared" si="37"/>
        <v>1.8903404484515325</v>
      </c>
      <c r="I939" s="66">
        <f>IF(H939="",0,RANK($H939,H939:H940,0))</f>
        <v>1</v>
      </c>
      <c r="L939" s="100"/>
      <c r="M939" s="84" t="s">
        <v>2582</v>
      </c>
    </row>
    <row r="940" spans="1:13" ht="18" thickBot="1" x14ac:dyDescent="0.35">
      <c r="A940" s="208">
        <v>59</v>
      </c>
      <c r="B940" s="208" t="s">
        <v>1847</v>
      </c>
      <c r="C940" s="209" t="s">
        <v>1848</v>
      </c>
      <c r="D940" s="209">
        <v>5209</v>
      </c>
      <c r="E940" s="209" t="s">
        <v>1856</v>
      </c>
      <c r="F940" s="55">
        <f>IFERROR(VLOOKUP(D940,'Vta RdV'!$A$3:$B$2000,2,0),0)</f>
        <v>75</v>
      </c>
      <c r="G940" s="55">
        <f>VLOOKUP(D940,Objetivos!$G$5:$H$3000,2,0)</f>
        <v>1296.2214933333335</v>
      </c>
      <c r="H940" s="56">
        <f t="shared" si="37"/>
        <v>5.786048170450539E-2</v>
      </c>
      <c r="I940" s="55">
        <f>IF(H940="",0,RANK($H940,H939:H940,0))</f>
        <v>2</v>
      </c>
      <c r="L940" s="100"/>
      <c r="M940" s="84" t="s">
        <v>2582</v>
      </c>
    </row>
    <row r="941" spans="1:13" ht="17.25" x14ac:dyDescent="0.3">
      <c r="A941" s="246">
        <v>59</v>
      </c>
      <c r="B941" s="246" t="s">
        <v>1847</v>
      </c>
      <c r="C941" s="247" t="s">
        <v>1848</v>
      </c>
      <c r="D941" s="247">
        <v>52366</v>
      </c>
      <c r="E941" s="247" t="s">
        <v>1857</v>
      </c>
      <c r="F941" s="57">
        <f>IFERROR(VLOOKUP(D941,'Vta RdV'!$A$3:$B$2000,2,0),0)</f>
        <v>0</v>
      </c>
      <c r="G941" s="57">
        <f>VLOOKUP(D941,Objetivos!$G$5:$H$3000,2,0)</f>
        <v>0</v>
      </c>
      <c r="H941" s="58" t="e">
        <f t="shared" si="37"/>
        <v>#DIV/0!</v>
      </c>
      <c r="I941" s="57" t="e">
        <f>IF(H941="",0,RANK($H941,H941:H943,0))</f>
        <v>#DIV/0!</v>
      </c>
      <c r="L941" s="100"/>
      <c r="M941" s="84" t="s">
        <v>2582</v>
      </c>
    </row>
    <row r="942" spans="1:13" ht="17.25" x14ac:dyDescent="0.3">
      <c r="A942" s="239">
        <v>59</v>
      </c>
      <c r="B942" s="239" t="s">
        <v>1847</v>
      </c>
      <c r="C942" s="240" t="s">
        <v>1848</v>
      </c>
      <c r="D942" s="240">
        <v>58658</v>
      </c>
      <c r="E942" s="240" t="s">
        <v>1858</v>
      </c>
      <c r="F942" s="241">
        <f>IFERROR(VLOOKUP(D942,'Vta RdV'!$A$3:$B$2000,2,0),0)</f>
        <v>955.03000000000009</v>
      </c>
      <c r="G942" s="241">
        <f>VLOOKUP(D942,Objetivos!$G$5:$H$3000,2,0)</f>
        <v>658.08065523809535</v>
      </c>
      <c r="H942" s="242">
        <f t="shared" si="37"/>
        <v>1.4512354867116823</v>
      </c>
      <c r="I942" s="241" t="e">
        <f>IF(H942="",0,RANK($H942,H941:H943,0))</f>
        <v>#DIV/0!</v>
      </c>
      <c r="L942" s="100"/>
      <c r="M942" s="84" t="s">
        <v>2582</v>
      </c>
    </row>
    <row r="943" spans="1:13" ht="18" thickBot="1" x14ac:dyDescent="0.35">
      <c r="A943" s="243">
        <v>59</v>
      </c>
      <c r="B943" s="243" t="s">
        <v>1847</v>
      </c>
      <c r="C943" s="244" t="s">
        <v>1848</v>
      </c>
      <c r="D943" s="244">
        <v>53595</v>
      </c>
      <c r="E943" s="244" t="s">
        <v>1859</v>
      </c>
      <c r="F943" s="59">
        <f>IFERROR(VLOOKUP(D943,'Vta RdV'!$A$3:$B$2000,2,0),0)</f>
        <v>594.85000000000014</v>
      </c>
      <c r="G943" s="59">
        <f>VLOOKUP(D943,Objetivos!$G$5:$H$3000,2,0)</f>
        <v>655.16181333333327</v>
      </c>
      <c r="H943" s="60">
        <f t="shared" si="37"/>
        <v>0.90794363757790064</v>
      </c>
      <c r="I943" s="59" t="e">
        <f>IF(H943="",0,RANK($H943,H941:H943,0))</f>
        <v>#DIV/0!</v>
      </c>
      <c r="L943" s="100"/>
      <c r="M943" s="84" t="s">
        <v>2582</v>
      </c>
    </row>
    <row r="944" spans="1:13" ht="17.25" x14ac:dyDescent="0.3">
      <c r="A944" s="206">
        <v>59</v>
      </c>
      <c r="B944" s="206" t="s">
        <v>1860</v>
      </c>
      <c r="C944" s="207" t="s">
        <v>782</v>
      </c>
      <c r="D944" s="207">
        <v>1431</v>
      </c>
      <c r="E944" s="207" t="s">
        <v>1861</v>
      </c>
      <c r="F944" s="66">
        <f>IFERROR(VLOOKUP(D944,'Vta RdV'!$A$3:$B$2000,2,0),0)</f>
        <v>1905.3100000000002</v>
      </c>
      <c r="G944" s="66">
        <f>VLOOKUP(D944,Objetivos!$G$5:$H$3000,2,0)</f>
        <v>2580.3662320000003</v>
      </c>
      <c r="H944" s="67">
        <f t="shared" si="37"/>
        <v>0.73838743367960802</v>
      </c>
      <c r="I944" s="66">
        <f>IF(H944="",0,RANK($H944,H944:H945,0))</f>
        <v>2</v>
      </c>
      <c r="L944" s="100"/>
      <c r="M944" s="84" t="s">
        <v>2582</v>
      </c>
    </row>
    <row r="945" spans="1:13" ht="18" thickBot="1" x14ac:dyDescent="0.35">
      <c r="A945" s="208">
        <v>59</v>
      </c>
      <c r="B945" s="208" t="s">
        <v>1860</v>
      </c>
      <c r="C945" s="209" t="s">
        <v>782</v>
      </c>
      <c r="D945" s="209">
        <v>42356</v>
      </c>
      <c r="E945" s="209" t="s">
        <v>1862</v>
      </c>
      <c r="F945" s="55">
        <f>IFERROR(VLOOKUP(D945,'Vta RdV'!$A$3:$B$2000,2,0),0)</f>
        <v>2102.12</v>
      </c>
      <c r="G945" s="55">
        <f>VLOOKUP(D945,Objetivos!$G$5:$H$3000,2,0)</f>
        <v>2378.9919161904759</v>
      </c>
      <c r="H945" s="56">
        <f t="shared" si="37"/>
        <v>0.88361796679249072</v>
      </c>
      <c r="I945" s="55">
        <f>IF(H945="",0,RANK($H945,H944:H945,0))</f>
        <v>1</v>
      </c>
      <c r="L945" s="100"/>
      <c r="M945" s="84" t="s">
        <v>2582</v>
      </c>
    </row>
    <row r="946" spans="1:13" ht="17.25" x14ac:dyDescent="0.3">
      <c r="A946" s="210">
        <v>59</v>
      </c>
      <c r="B946" s="210" t="s">
        <v>1860</v>
      </c>
      <c r="C946" s="211" t="s">
        <v>782</v>
      </c>
      <c r="D946" s="211">
        <v>4116</v>
      </c>
      <c r="E946" s="211" t="s">
        <v>1863</v>
      </c>
      <c r="F946" s="220">
        <f>IFERROR(VLOOKUP(D946,'Vta RdV'!$A$3:$B$2000,2,0),0)</f>
        <v>513</v>
      </c>
      <c r="G946" s="220">
        <f>VLOOKUP(D946,Objetivos!$G$5:$H$3000,2,0)</f>
        <v>2223.1655542857147</v>
      </c>
      <c r="H946" s="223">
        <f t="shared" si="37"/>
        <v>0.23075204588837864</v>
      </c>
      <c r="I946" s="220">
        <f>IF(H946="",0,RANK($H946,H946:H947,0))</f>
        <v>2</v>
      </c>
      <c r="L946" s="100"/>
      <c r="M946" s="84" t="s">
        <v>2582</v>
      </c>
    </row>
    <row r="947" spans="1:13" ht="18" thickBot="1" x14ac:dyDescent="0.35">
      <c r="A947" s="212">
        <v>59</v>
      </c>
      <c r="B947" s="212" t="s">
        <v>1860</v>
      </c>
      <c r="C947" s="213" t="s">
        <v>782</v>
      </c>
      <c r="D947" s="213">
        <v>42215</v>
      </c>
      <c r="E947" s="213" t="s">
        <v>1864</v>
      </c>
      <c r="F947" s="221">
        <f>IFERROR(VLOOKUP(D947,'Vta RdV'!$A$3:$B$2000,2,0),0)</f>
        <v>3334.9900000000002</v>
      </c>
      <c r="G947" s="221">
        <f>VLOOKUP(D947,Objetivos!$G$5:$H$3000,2,0)</f>
        <v>1974.6275580952381</v>
      </c>
      <c r="H947" s="224">
        <f t="shared" si="37"/>
        <v>1.6889210252980531</v>
      </c>
      <c r="I947" s="221">
        <f>IF(H947="",0,RANK($H947,H946:H947,0))</f>
        <v>1</v>
      </c>
      <c r="L947" s="100"/>
      <c r="M947" s="84" t="s">
        <v>2582</v>
      </c>
    </row>
    <row r="948" spans="1:13" ht="17.25" x14ac:dyDescent="0.3">
      <c r="A948" s="206">
        <v>59</v>
      </c>
      <c r="B948" s="206" t="s">
        <v>1860</v>
      </c>
      <c r="C948" s="207" t="s">
        <v>782</v>
      </c>
      <c r="D948" s="207">
        <v>928</v>
      </c>
      <c r="E948" s="207" t="s">
        <v>1865</v>
      </c>
      <c r="F948" s="66">
        <f>IFERROR(VLOOKUP(D948,'Vta RdV'!$A$3:$B$2000,2,0),0)</f>
        <v>1094.6300000000001</v>
      </c>
      <c r="G948" s="66">
        <f>VLOOKUP(D948,Objetivos!$G$5:$H$3000,2,0)</f>
        <v>1872.7476342857144</v>
      </c>
      <c r="H948" s="67">
        <f t="shared" si="37"/>
        <v>0.58450480991663534</v>
      </c>
      <c r="I948" s="66">
        <f>IF(H948="",0,RANK($H948,H948:H949,0))</f>
        <v>1</v>
      </c>
      <c r="L948" s="100"/>
      <c r="M948" s="84" t="s">
        <v>2582</v>
      </c>
    </row>
    <row r="949" spans="1:13" ht="18" thickBot="1" x14ac:dyDescent="0.35">
      <c r="A949" s="208">
        <v>59</v>
      </c>
      <c r="B949" s="208" t="s">
        <v>1860</v>
      </c>
      <c r="C949" s="209" t="s">
        <v>782</v>
      </c>
      <c r="D949" s="209">
        <v>52109</v>
      </c>
      <c r="E949" s="209" t="s">
        <v>1866</v>
      </c>
      <c r="F949" s="55">
        <f>IFERROR(VLOOKUP(D949,'Vta RdV'!$A$3:$B$2000,2,0),0)</f>
        <v>540.84999999999991</v>
      </c>
      <c r="G949" s="55">
        <f>VLOOKUP(D949,Objetivos!$G$5:$H$3000,2,0)</f>
        <v>1863.2756342857142</v>
      </c>
      <c r="H949" s="56">
        <f t="shared" si="37"/>
        <v>0.29026838007643163</v>
      </c>
      <c r="I949" s="55">
        <f>IF(H949="",0,RANK($H949,H948:H949,0))</f>
        <v>2</v>
      </c>
      <c r="L949" s="100"/>
      <c r="M949" s="84" t="s">
        <v>2582</v>
      </c>
    </row>
    <row r="950" spans="1:13" ht="17.25" x14ac:dyDescent="0.3">
      <c r="A950" s="210">
        <v>59</v>
      </c>
      <c r="B950" s="210" t="s">
        <v>1860</v>
      </c>
      <c r="C950" s="211" t="s">
        <v>782</v>
      </c>
      <c r="D950" s="211">
        <v>52013</v>
      </c>
      <c r="E950" s="211" t="s">
        <v>1867</v>
      </c>
      <c r="F950" s="220">
        <f>IFERROR(VLOOKUP(D950,'Vta RdV'!$A$3:$B$2000,2,0),0)</f>
        <v>1146.67</v>
      </c>
      <c r="G950" s="220">
        <f>VLOOKUP(D950,Objetivos!$G$5:$H$3000,2,0)</f>
        <v>1584.747436190476</v>
      </c>
      <c r="H950" s="223">
        <f t="shared" si="37"/>
        <v>0.72356640169517716</v>
      </c>
      <c r="I950" s="220">
        <f>IF(H950="",0,RANK($H950,H950:H951,0))</f>
        <v>2</v>
      </c>
      <c r="L950" s="100"/>
      <c r="M950" s="84" t="s">
        <v>2582</v>
      </c>
    </row>
    <row r="951" spans="1:13" ht="18" thickBot="1" x14ac:dyDescent="0.35">
      <c r="A951" s="212">
        <v>59</v>
      </c>
      <c r="B951" s="212" t="s">
        <v>1860</v>
      </c>
      <c r="C951" s="213" t="s">
        <v>782</v>
      </c>
      <c r="D951" s="213">
        <v>52251</v>
      </c>
      <c r="E951" s="213" t="s">
        <v>1868</v>
      </c>
      <c r="F951" s="221">
        <f>IFERROR(VLOOKUP(D951,'Vta RdV'!$A$3:$B$2000,2,0),0)</f>
        <v>1398.6399999999999</v>
      </c>
      <c r="G951" s="221">
        <f>VLOOKUP(D951,Objetivos!$G$5:$H$3000,2,0)</f>
        <v>1353.6668647619049</v>
      </c>
      <c r="H951" s="224">
        <f t="shared" si="37"/>
        <v>1.0332231928023186</v>
      </c>
      <c r="I951" s="221">
        <f>IF(H951="",0,RANK($H951,H950:H951,0))</f>
        <v>1</v>
      </c>
      <c r="L951" s="100"/>
      <c r="M951" s="84" t="s">
        <v>2582</v>
      </c>
    </row>
    <row r="952" spans="1:13" ht="17.25" x14ac:dyDescent="0.3">
      <c r="A952" s="206">
        <v>59</v>
      </c>
      <c r="B952" s="206" t="s">
        <v>1860</v>
      </c>
      <c r="C952" s="207" t="s">
        <v>782</v>
      </c>
      <c r="D952" s="207">
        <v>52719</v>
      </c>
      <c r="E952" s="207" t="s">
        <v>1869</v>
      </c>
      <c r="F952" s="66">
        <f>IFERROR(VLOOKUP(D952,'Vta RdV'!$A$3:$B$2000,2,0),0)</f>
        <v>516.39</v>
      </c>
      <c r="G952" s="66">
        <f>VLOOKUP(D952,Objetivos!$G$5:$H$3000,2,0)</f>
        <v>1354.6484876190477</v>
      </c>
      <c r="H952" s="67">
        <f t="shared" si="37"/>
        <v>0.38119852103302126</v>
      </c>
      <c r="I952" s="66">
        <f>IF(H952="",0,RANK($H952,H952:H953,0))</f>
        <v>1</v>
      </c>
      <c r="L952" s="100"/>
      <c r="M952" s="84" t="s">
        <v>2582</v>
      </c>
    </row>
    <row r="953" spans="1:13" ht="18" thickBot="1" x14ac:dyDescent="0.35">
      <c r="A953" s="208">
        <v>59</v>
      </c>
      <c r="B953" s="208" t="s">
        <v>1860</v>
      </c>
      <c r="C953" s="209" t="s">
        <v>782</v>
      </c>
      <c r="D953" s="209">
        <v>54015</v>
      </c>
      <c r="E953" s="209" t="s">
        <v>1870</v>
      </c>
      <c r="F953" s="55">
        <f>IFERROR(VLOOKUP(D953,'Vta RdV'!$A$3:$B$2000,2,0),0)</f>
        <v>223.67</v>
      </c>
      <c r="G953" s="55">
        <f>VLOOKUP(D953,Objetivos!$G$5:$H$3000,2,0)</f>
        <v>1271.8029561904762</v>
      </c>
      <c r="H953" s="56">
        <f t="shared" si="37"/>
        <v>0.17586843851187059</v>
      </c>
      <c r="I953" s="55">
        <f>IF(H953="",0,RANK($H953,H952:H953,0))</f>
        <v>2</v>
      </c>
      <c r="L953" s="100"/>
      <c r="M953" s="84" t="s">
        <v>2582</v>
      </c>
    </row>
    <row r="954" spans="1:13" ht="17.25" x14ac:dyDescent="0.3">
      <c r="A954" s="210">
        <v>59</v>
      </c>
      <c r="B954" s="210" t="s">
        <v>1860</v>
      </c>
      <c r="C954" s="211" t="s">
        <v>782</v>
      </c>
      <c r="D954" s="211">
        <v>53657</v>
      </c>
      <c r="E954" s="211" t="s">
        <v>1871</v>
      </c>
      <c r="F954" s="220">
        <f>IFERROR(VLOOKUP(D954,'Vta RdV'!$A$3:$B$2000,2,0),0)</f>
        <v>2508.5500000000002</v>
      </c>
      <c r="G954" s="220">
        <f>VLOOKUP(D954,Objetivos!$G$5:$H$3000,2,0)</f>
        <v>930.27927200000022</v>
      </c>
      <c r="H954" s="223">
        <f t="shared" si="37"/>
        <v>2.6965558359769619</v>
      </c>
      <c r="I954" s="220">
        <f>IF(H954="",0,RANK($H954,H954:H955,0))</f>
        <v>1</v>
      </c>
      <c r="L954" s="100"/>
      <c r="M954" s="84" t="s">
        <v>2582</v>
      </c>
    </row>
    <row r="955" spans="1:13" ht="18" thickBot="1" x14ac:dyDescent="0.35">
      <c r="A955" s="212">
        <v>59</v>
      </c>
      <c r="B955" s="212" t="s">
        <v>1860</v>
      </c>
      <c r="C955" s="213" t="s">
        <v>782</v>
      </c>
      <c r="D955" s="213">
        <v>53935</v>
      </c>
      <c r="E955" s="213" t="s">
        <v>1872</v>
      </c>
      <c r="F955" s="221">
        <f>IFERROR(VLOOKUP(D955,'Vta RdV'!$A$3:$B$2000,2,0),0)</f>
        <v>506.58</v>
      </c>
      <c r="G955" s="221">
        <f>VLOOKUP(D955,Objetivos!$G$5:$H$3000,2,0)</f>
        <v>749.75766095238089</v>
      </c>
      <c r="H955" s="224">
        <f t="shared" si="37"/>
        <v>0.67565831785768737</v>
      </c>
      <c r="I955" s="221">
        <f>IF(H955="",0,RANK($H955,H954:H955,0))</f>
        <v>2</v>
      </c>
      <c r="L955" s="100"/>
      <c r="M955" s="84" t="s">
        <v>2582</v>
      </c>
    </row>
    <row r="956" spans="1:13" ht="17.25" x14ac:dyDescent="0.3">
      <c r="A956" s="206">
        <v>59</v>
      </c>
      <c r="B956" s="206" t="s">
        <v>1873</v>
      </c>
      <c r="C956" s="207" t="s">
        <v>427</v>
      </c>
      <c r="D956" s="207">
        <v>9176</v>
      </c>
      <c r="E956" s="207" t="s">
        <v>1874</v>
      </c>
      <c r="F956" s="66">
        <f>IFERROR(VLOOKUP(D956,'Vta RdV'!$A$3:$B$2000,2,0),0)</f>
        <v>2085.21</v>
      </c>
      <c r="G956" s="66">
        <f>VLOOKUP(D956,Objetivos!$G$5:$H$3000,2,0)</f>
        <v>2373.5874209523813</v>
      </c>
      <c r="H956" s="67">
        <f t="shared" si="37"/>
        <v>0.87850566682027986</v>
      </c>
      <c r="I956" s="66">
        <f>IF(H956="",0,RANK($H956,H956:H957,0))</f>
        <v>2</v>
      </c>
      <c r="L956" s="100"/>
      <c r="M956" s="84" t="s">
        <v>2582</v>
      </c>
    </row>
    <row r="957" spans="1:13" ht="18" thickBot="1" x14ac:dyDescent="0.35">
      <c r="A957" s="208">
        <v>59</v>
      </c>
      <c r="B957" s="208" t="s">
        <v>1873</v>
      </c>
      <c r="C957" s="209" t="s">
        <v>427</v>
      </c>
      <c r="D957" s="209">
        <v>4970</v>
      </c>
      <c r="E957" s="209" t="s">
        <v>1875</v>
      </c>
      <c r="F957" s="55">
        <f>IFERROR(VLOOKUP(D957,'Vta RdV'!$A$3:$B$2000,2,0),0)</f>
        <v>2657.78</v>
      </c>
      <c r="G957" s="55">
        <f>VLOOKUP(D957,Objetivos!$G$5:$H$3000,2,0)</f>
        <v>2087.2676495238097</v>
      </c>
      <c r="H957" s="56">
        <f t="shared" si="37"/>
        <v>1.2733297527062941</v>
      </c>
      <c r="I957" s="55">
        <f>IF(H957="",0,RANK($H957,H956:H957,0))</f>
        <v>1</v>
      </c>
      <c r="L957" s="100"/>
      <c r="M957" s="84" t="s">
        <v>2582</v>
      </c>
    </row>
    <row r="958" spans="1:13" ht="17.25" x14ac:dyDescent="0.3">
      <c r="A958" s="210">
        <v>59</v>
      </c>
      <c r="B958" s="210" t="s">
        <v>1873</v>
      </c>
      <c r="C958" s="211" t="s">
        <v>427</v>
      </c>
      <c r="D958" s="211">
        <v>4735</v>
      </c>
      <c r="E958" s="211" t="s">
        <v>1876</v>
      </c>
      <c r="F958" s="220">
        <f>IFERROR(VLOOKUP(D958,'Vta RdV'!$A$3:$B$2000,2,0),0)</f>
        <v>2670.1200000000003</v>
      </c>
      <c r="G958" s="220">
        <f>VLOOKUP(D958,Objetivos!$G$5:$H$3000,2,0)</f>
        <v>2171.8257066666665</v>
      </c>
      <c r="H958" s="223">
        <f t="shared" si="37"/>
        <v>1.2294356733156637</v>
      </c>
      <c r="I958" s="220">
        <f>IF(H958="",0,RANK($H958,H958:H959,0))</f>
        <v>1</v>
      </c>
      <c r="L958" s="100"/>
      <c r="M958" s="84" t="s">
        <v>2582</v>
      </c>
    </row>
    <row r="959" spans="1:13" ht="18" thickBot="1" x14ac:dyDescent="0.35">
      <c r="A959" s="212">
        <v>59</v>
      </c>
      <c r="B959" s="212" t="s">
        <v>1873</v>
      </c>
      <c r="C959" s="213" t="s">
        <v>427</v>
      </c>
      <c r="D959" s="213">
        <v>9855</v>
      </c>
      <c r="E959" s="213" t="s">
        <v>1877</v>
      </c>
      <c r="F959" s="221">
        <f>IFERROR(VLOOKUP(D959,'Vta RdV'!$A$3:$B$2000,2,0),0)</f>
        <v>918.76</v>
      </c>
      <c r="G959" s="221">
        <f>VLOOKUP(D959,Objetivos!$G$5:$H$3000,2,0)</f>
        <v>1929.7970285714284</v>
      </c>
      <c r="H959" s="224">
        <f t="shared" si="37"/>
        <v>0.47609151967662156</v>
      </c>
      <c r="I959" s="221">
        <f>IF(H959="",0,RANK($H959,H958:H959,0))</f>
        <v>2</v>
      </c>
      <c r="L959" s="100"/>
      <c r="M959" s="84" t="s">
        <v>2582</v>
      </c>
    </row>
    <row r="960" spans="1:13" ht="17.25" x14ac:dyDescent="0.3">
      <c r="A960" s="206">
        <v>59</v>
      </c>
      <c r="B960" s="206" t="s">
        <v>1873</v>
      </c>
      <c r="C960" s="207" t="s">
        <v>427</v>
      </c>
      <c r="D960" s="207">
        <v>9177</v>
      </c>
      <c r="E960" s="207" t="s">
        <v>1878</v>
      </c>
      <c r="F960" s="66">
        <f>IFERROR(VLOOKUP(D960,'Vta RdV'!$A$3:$B$2000,2,0),0)</f>
        <v>801.74</v>
      </c>
      <c r="G960" s="66">
        <f>VLOOKUP(D960,Objetivos!$G$5:$H$3000,2,0)</f>
        <v>1812.311542857143</v>
      </c>
      <c r="H960" s="67">
        <f t="shared" si="37"/>
        <v>0.44238530795651276</v>
      </c>
      <c r="I960" s="66">
        <f>IF(H960="",0,RANK($H960,H960:H961,0))</f>
        <v>2</v>
      </c>
      <c r="L960" s="100"/>
      <c r="M960" s="84" t="s">
        <v>2582</v>
      </c>
    </row>
    <row r="961" spans="1:13" ht="18" thickBot="1" x14ac:dyDescent="0.35">
      <c r="A961" s="208">
        <v>59</v>
      </c>
      <c r="B961" s="208" t="s">
        <v>1873</v>
      </c>
      <c r="C961" s="209" t="s">
        <v>427</v>
      </c>
      <c r="D961" s="209">
        <v>1926</v>
      </c>
      <c r="E961" s="209" t="s">
        <v>1879</v>
      </c>
      <c r="F961" s="55">
        <f>IFERROR(VLOOKUP(D961,'Vta RdV'!$A$3:$B$2000,2,0),0)</f>
        <v>1494.35</v>
      </c>
      <c r="G961" s="55">
        <f>VLOOKUP(D961,Objetivos!$G$5:$H$3000,2,0)</f>
        <v>1598.3476038095241</v>
      </c>
      <c r="H961" s="56">
        <f t="shared" si="37"/>
        <v>0.93493430117350262</v>
      </c>
      <c r="I961" s="55">
        <f>IF(H961="",0,RANK($H961,H960:H961,0))</f>
        <v>1</v>
      </c>
      <c r="L961" s="100"/>
      <c r="M961" s="84" t="s">
        <v>2582</v>
      </c>
    </row>
    <row r="962" spans="1:13" ht="17.25" x14ac:dyDescent="0.3">
      <c r="A962" s="210">
        <v>59</v>
      </c>
      <c r="B962" s="210" t="s">
        <v>1873</v>
      </c>
      <c r="C962" s="211" t="s">
        <v>427</v>
      </c>
      <c r="D962" s="211">
        <v>9595</v>
      </c>
      <c r="E962" s="211" t="s">
        <v>1880</v>
      </c>
      <c r="F962" s="220">
        <f>IFERROR(VLOOKUP(D962,'Vta RdV'!$A$3:$B$2000,2,0),0)</f>
        <v>1333.37</v>
      </c>
      <c r="G962" s="220">
        <f>VLOOKUP(D962,Objetivos!$G$5:$H$3000,2,0)</f>
        <v>1587.3930273684211</v>
      </c>
      <c r="H962" s="223">
        <f t="shared" si="37"/>
        <v>0.83997471137343949</v>
      </c>
      <c r="I962" s="220">
        <f>IF(H962="",0,RANK($H962,H962:H963,0))</f>
        <v>1</v>
      </c>
      <c r="L962" s="100"/>
      <c r="M962" s="84" t="s">
        <v>2582</v>
      </c>
    </row>
    <row r="963" spans="1:13" ht="18" thickBot="1" x14ac:dyDescent="0.35">
      <c r="A963" s="212">
        <v>59</v>
      </c>
      <c r="B963" s="212" t="s">
        <v>1873</v>
      </c>
      <c r="C963" s="213" t="s">
        <v>427</v>
      </c>
      <c r="D963" s="213">
        <v>4762</v>
      </c>
      <c r="E963" s="213" t="s">
        <v>1881</v>
      </c>
      <c r="F963" s="221">
        <f>IFERROR(VLOOKUP(D963,'Vta RdV'!$A$3:$B$2000,2,0),0)</f>
        <v>156.06</v>
      </c>
      <c r="G963" s="221">
        <f>VLOOKUP(D963,Objetivos!$G$5:$H$3000,2,0)</f>
        <v>1586.735420952381</v>
      </c>
      <c r="H963" s="224">
        <f t="shared" si="37"/>
        <v>9.8352880977680954E-2</v>
      </c>
      <c r="I963" s="221">
        <f>IF(H963="",0,RANK($H963,H962:H963,0))</f>
        <v>2</v>
      </c>
      <c r="L963" s="100"/>
      <c r="M963" s="84" t="s">
        <v>2582</v>
      </c>
    </row>
    <row r="964" spans="1:13" ht="17.25" x14ac:dyDescent="0.3">
      <c r="A964" s="214">
        <v>59</v>
      </c>
      <c r="B964" s="214" t="s">
        <v>1873</v>
      </c>
      <c r="C964" s="215" t="s">
        <v>427</v>
      </c>
      <c r="D964" s="215">
        <v>1927</v>
      </c>
      <c r="E964" s="215" t="s">
        <v>1882</v>
      </c>
      <c r="F964" s="53">
        <f>IFERROR(VLOOKUP(D964,'Vta RdV'!$A$3:$B$2000,2,0),0)</f>
        <v>888.54</v>
      </c>
      <c r="G964" s="53">
        <f>VLOOKUP(D964,Objetivos!$G$5:$H$3000,2,0)</f>
        <v>1432.712944761905</v>
      </c>
      <c r="H964" s="61">
        <f t="shared" si="37"/>
        <v>0.62018005996844106</v>
      </c>
      <c r="I964" s="53" t="e">
        <f>IF(H964="",0,RANK($H964,H964:H966,0))</f>
        <v>#DIV/0!</v>
      </c>
      <c r="L964" s="100"/>
      <c r="M964" s="84" t="s">
        <v>2582</v>
      </c>
    </row>
    <row r="965" spans="1:13" ht="17.25" x14ac:dyDescent="0.3">
      <c r="A965" s="206">
        <v>59</v>
      </c>
      <c r="B965" s="206" t="s">
        <v>1873</v>
      </c>
      <c r="C965" s="207" t="s">
        <v>427</v>
      </c>
      <c r="D965" s="207">
        <v>4589</v>
      </c>
      <c r="E965" s="207" t="s">
        <v>1883</v>
      </c>
      <c r="F965" s="66">
        <f>IFERROR(VLOOKUP(D965,'Vta RdV'!$A$3:$B$2000,2,0),0)</f>
        <v>0</v>
      </c>
      <c r="G965" s="66">
        <f>VLOOKUP(D965,Objetivos!$G$5:$H$3000,2,0)</f>
        <v>0</v>
      </c>
      <c r="H965" s="67" t="e">
        <f t="shared" ref="H965:H1027" si="38">+F965/G965</f>
        <v>#DIV/0!</v>
      </c>
      <c r="I965" s="66" t="e">
        <f>IF(H965="",0,RANK($H965,H964:H966,0))</f>
        <v>#DIV/0!</v>
      </c>
      <c r="L965" s="100"/>
      <c r="M965" s="84" t="s">
        <v>2582</v>
      </c>
    </row>
    <row r="966" spans="1:13" ht="18" thickBot="1" x14ac:dyDescent="0.35">
      <c r="A966" s="208">
        <v>59</v>
      </c>
      <c r="B966" s="208" t="s">
        <v>1873</v>
      </c>
      <c r="C966" s="209" t="s">
        <v>427</v>
      </c>
      <c r="D966" s="209">
        <v>4117</v>
      </c>
      <c r="E966" s="209" t="s">
        <v>1884</v>
      </c>
      <c r="F966" s="55">
        <f>IFERROR(VLOOKUP(D966,'Vta RdV'!$A$3:$B$2000,2,0),0)</f>
        <v>0</v>
      </c>
      <c r="G966" s="55">
        <f>VLOOKUP(D966,Objetivos!$G$5:$H$3000,2,0)</f>
        <v>1319.7542800000001</v>
      </c>
      <c r="H966" s="56">
        <f t="shared" si="38"/>
        <v>0</v>
      </c>
      <c r="I966" s="55" t="e">
        <f>IF(H966="",0,RANK($H966,H964:H966,0))</f>
        <v>#DIV/0!</v>
      </c>
      <c r="L966" s="100"/>
      <c r="M966" s="84" t="s">
        <v>2582</v>
      </c>
    </row>
    <row r="967" spans="1:13" ht="17.25" x14ac:dyDescent="0.3">
      <c r="A967" s="210">
        <v>59</v>
      </c>
      <c r="B967" s="210" t="s">
        <v>1873</v>
      </c>
      <c r="C967" s="211" t="s">
        <v>427</v>
      </c>
      <c r="D967" s="211">
        <v>52578</v>
      </c>
      <c r="E967" s="211" t="s">
        <v>1885</v>
      </c>
      <c r="F967" s="220">
        <f>IFERROR(VLOOKUP(D967,'Vta RdV'!$A$3:$B$2000,2,0),0)</f>
        <v>959.98</v>
      </c>
      <c r="G967" s="220">
        <f>VLOOKUP(D967,Objetivos!$G$5:$H$3000,2,0)</f>
        <v>1155.1704560000001</v>
      </c>
      <c r="H967" s="223">
        <f t="shared" si="38"/>
        <v>0.83102887111925927</v>
      </c>
      <c r="I967" s="220">
        <f>IF(H967="",0,RANK($H967,H967:H968,0))</f>
        <v>2</v>
      </c>
      <c r="L967" s="100"/>
      <c r="M967" s="84" t="s">
        <v>2582</v>
      </c>
    </row>
    <row r="968" spans="1:13" ht="18" thickBot="1" x14ac:dyDescent="0.35">
      <c r="A968" s="212">
        <v>59</v>
      </c>
      <c r="B968" s="212" t="s">
        <v>1873</v>
      </c>
      <c r="C968" s="213" t="s">
        <v>427</v>
      </c>
      <c r="D968" s="213">
        <v>53594</v>
      </c>
      <c r="E968" s="213" t="s">
        <v>1886</v>
      </c>
      <c r="F968" s="221">
        <f>IFERROR(VLOOKUP(D968,'Vta RdV'!$A$3:$B$2000,2,0),0)</f>
        <v>1494.5</v>
      </c>
      <c r="G968" s="221">
        <f>VLOOKUP(D968,Objetivos!$G$5:$H$3000,2,0)</f>
        <v>1136.7024914285714</v>
      </c>
      <c r="H968" s="224">
        <f t="shared" si="38"/>
        <v>1.3147679461155752</v>
      </c>
      <c r="I968" s="221">
        <f>IF(H968="",0,RANK($H968,H967:H968,0))</f>
        <v>1</v>
      </c>
      <c r="L968" s="100"/>
      <c r="M968" s="84" t="s">
        <v>2582</v>
      </c>
    </row>
    <row r="969" spans="1:13" ht="17.25" x14ac:dyDescent="0.3">
      <c r="A969" s="206">
        <v>59</v>
      </c>
      <c r="B969" s="206" t="s">
        <v>1887</v>
      </c>
      <c r="C969" s="207" t="s">
        <v>425</v>
      </c>
      <c r="D969" s="207">
        <v>52748</v>
      </c>
      <c r="E969" s="207" t="s">
        <v>1888</v>
      </c>
      <c r="F969" s="66">
        <f>IFERROR(VLOOKUP(D969,'Vta RdV'!$A$3:$B$2000,2,0),0)</f>
        <v>1152.9000000000001</v>
      </c>
      <c r="G969" s="66">
        <f>VLOOKUP(D969,Objetivos!$G$5:$H$3000,2,0)</f>
        <v>1986.6526000000003</v>
      </c>
      <c r="H969" s="67">
        <f t="shared" si="38"/>
        <v>0.58032290094403016</v>
      </c>
      <c r="I969" s="66">
        <f>IF(H969="",0,RANK($H969,H969:H970,0))</f>
        <v>1</v>
      </c>
      <c r="L969" s="100"/>
      <c r="M969" s="84" t="s">
        <v>2582</v>
      </c>
    </row>
    <row r="970" spans="1:13" ht="18" thickBot="1" x14ac:dyDescent="0.35">
      <c r="A970" s="208">
        <v>59</v>
      </c>
      <c r="B970" s="208" t="s">
        <v>1887</v>
      </c>
      <c r="C970" s="209" t="s">
        <v>425</v>
      </c>
      <c r="D970" s="209">
        <v>58143</v>
      </c>
      <c r="E970" s="209" t="s">
        <v>1889</v>
      </c>
      <c r="F970" s="55">
        <f>IFERROR(VLOOKUP(D970,'Vta RdV'!$A$3:$B$2000,2,0),0)</f>
        <v>568.45000000000005</v>
      </c>
      <c r="G970" s="55">
        <f>VLOOKUP(D970,Objetivos!$G$5:$H$3000,2,0)</f>
        <v>1367.4070780952381</v>
      </c>
      <c r="H970" s="56">
        <f t="shared" si="38"/>
        <v>0.41571380542496228</v>
      </c>
      <c r="I970" s="55">
        <f>IF(H970="",0,RANK($H970,H969:H970,0))</f>
        <v>2</v>
      </c>
      <c r="L970" s="100"/>
      <c r="M970" s="84" t="s">
        <v>2582</v>
      </c>
    </row>
    <row r="971" spans="1:13" ht="17.25" x14ac:dyDescent="0.3">
      <c r="A971" s="210">
        <v>59</v>
      </c>
      <c r="B971" s="210" t="s">
        <v>1887</v>
      </c>
      <c r="C971" s="211" t="s">
        <v>425</v>
      </c>
      <c r="D971" s="211">
        <v>52629</v>
      </c>
      <c r="E971" s="211" t="s">
        <v>1890</v>
      </c>
      <c r="F971" s="220">
        <f>IFERROR(VLOOKUP(D971,'Vta RdV'!$A$3:$B$2000,2,0),0)</f>
        <v>1137.6199999999999</v>
      </c>
      <c r="G971" s="220">
        <f>VLOOKUP(D971,Objetivos!$G$5:$H$3000,2,0)</f>
        <v>1198.0324571428571</v>
      </c>
      <c r="H971" s="223">
        <f t="shared" si="38"/>
        <v>0.9495736056375863</v>
      </c>
      <c r="I971" s="220">
        <f>IF(H971="",0,RANK($H971,H971:H972,0))</f>
        <v>2</v>
      </c>
      <c r="L971" s="100"/>
      <c r="M971" s="84" t="s">
        <v>2582</v>
      </c>
    </row>
    <row r="972" spans="1:13" ht="18" thickBot="1" x14ac:dyDescent="0.35">
      <c r="A972" s="212">
        <v>59</v>
      </c>
      <c r="B972" s="212" t="s">
        <v>1887</v>
      </c>
      <c r="C972" s="213" t="s">
        <v>425</v>
      </c>
      <c r="D972" s="213">
        <v>53591</v>
      </c>
      <c r="E972" s="213" t="s">
        <v>1891</v>
      </c>
      <c r="F972" s="221">
        <f>IFERROR(VLOOKUP(D972,'Vta RdV'!$A$3:$B$2000,2,0),0)</f>
        <v>2546.17</v>
      </c>
      <c r="G972" s="221">
        <f>VLOOKUP(D972,Objetivos!$G$5:$H$3000,2,0)</f>
        <v>1032.1618819047619</v>
      </c>
      <c r="H972" s="224">
        <f t="shared" si="38"/>
        <v>2.4668320392739873</v>
      </c>
      <c r="I972" s="221">
        <f>IF(H972="",0,RANK($H972,H971:H972,0))</f>
        <v>1</v>
      </c>
      <c r="L972" s="100"/>
      <c r="M972" s="84" t="s">
        <v>2582</v>
      </c>
    </row>
    <row r="973" spans="1:13" ht="17.25" x14ac:dyDescent="0.3">
      <c r="A973" s="206">
        <v>59</v>
      </c>
      <c r="B973" s="206" t="s">
        <v>1887</v>
      </c>
      <c r="C973" s="207" t="s">
        <v>425</v>
      </c>
      <c r="D973" s="207">
        <v>50254</v>
      </c>
      <c r="E973" s="207" t="s">
        <v>1892</v>
      </c>
      <c r="F973" s="66">
        <f>IFERROR(VLOOKUP(D973,'Vta RdV'!$A$3:$B$2000,2,0),0)</f>
        <v>1485.13</v>
      </c>
      <c r="G973" s="66">
        <f>VLOOKUP(D973,Objetivos!$G$5:$H$3000,2,0)</f>
        <v>1110.8619200000001</v>
      </c>
      <c r="H973" s="67">
        <f t="shared" si="38"/>
        <v>1.3369168330119734</v>
      </c>
      <c r="I973" s="66">
        <f>IF(H973="",0,RANK($H973,H973:H974,0))</f>
        <v>1</v>
      </c>
      <c r="L973" s="100"/>
      <c r="M973" s="84" t="s">
        <v>2582</v>
      </c>
    </row>
    <row r="974" spans="1:13" ht="18" thickBot="1" x14ac:dyDescent="0.35">
      <c r="A974" s="208">
        <v>59</v>
      </c>
      <c r="B974" s="208" t="s">
        <v>1887</v>
      </c>
      <c r="C974" s="209" t="s">
        <v>425</v>
      </c>
      <c r="D974" s="209">
        <v>52877</v>
      </c>
      <c r="E974" s="209" t="s">
        <v>1893</v>
      </c>
      <c r="F974" s="55">
        <f>IFERROR(VLOOKUP(D974,'Vta RdV'!$A$3:$B$2000,2,0),0)</f>
        <v>513.15</v>
      </c>
      <c r="G974" s="55">
        <f>VLOOKUP(D974,Objetivos!$G$5:$H$3000,2,0)</f>
        <v>910.20513523809541</v>
      </c>
      <c r="H974" s="56">
        <f t="shared" si="38"/>
        <v>0.56377401108132397</v>
      </c>
      <c r="I974" s="55">
        <f>IF(H974="",0,RANK($H974,H973:H974,0))</f>
        <v>2</v>
      </c>
      <c r="L974" s="100"/>
      <c r="M974" s="84" t="s">
        <v>2582</v>
      </c>
    </row>
    <row r="975" spans="1:13" ht="17.25" x14ac:dyDescent="0.3">
      <c r="A975" s="246">
        <v>59</v>
      </c>
      <c r="B975" s="246" t="s">
        <v>1887</v>
      </c>
      <c r="C975" s="247" t="s">
        <v>425</v>
      </c>
      <c r="D975" s="247">
        <v>53833</v>
      </c>
      <c r="E975" s="247" t="s">
        <v>1894</v>
      </c>
      <c r="F975" s="57">
        <f>IFERROR(VLOOKUP(D975,'Vta RdV'!$A$3:$B$2000,2,0),0)</f>
        <v>2173.94</v>
      </c>
      <c r="G975" s="57">
        <f>VLOOKUP(D975,Objetivos!$G$5:$H$3000,2,0)</f>
        <v>991.19698285714298</v>
      </c>
      <c r="H975" s="58">
        <f t="shared" si="38"/>
        <v>2.1932471926352917</v>
      </c>
      <c r="I975" s="57">
        <f>IF(H975="",0,RANK($H975,H975:H977,0))</f>
        <v>1</v>
      </c>
      <c r="L975" s="100"/>
      <c r="M975" s="84" t="s">
        <v>2582</v>
      </c>
    </row>
    <row r="976" spans="1:13" ht="17.25" x14ac:dyDescent="0.3">
      <c r="A976" s="239">
        <v>59</v>
      </c>
      <c r="B976" s="239" t="s">
        <v>1887</v>
      </c>
      <c r="C976" s="240" t="s">
        <v>425</v>
      </c>
      <c r="D976" s="240">
        <v>11394</v>
      </c>
      <c r="E976" s="240" t="s">
        <v>1895</v>
      </c>
      <c r="F976" s="241">
        <f>IFERROR(VLOOKUP(D976,'Vta RdV'!$A$3:$B$2000,2,0),0)</f>
        <v>1282.69</v>
      </c>
      <c r="G976" s="241">
        <f>VLOOKUP(D976,Objetivos!$G$5:$H$3000,2,0)</f>
        <v>950.99760000000015</v>
      </c>
      <c r="H976" s="242">
        <f t="shared" si="38"/>
        <v>1.3487836352058089</v>
      </c>
      <c r="I976" s="241">
        <f>IF(H976="",0,RANK($H976,H975:H977,0))</f>
        <v>2</v>
      </c>
      <c r="L976" s="100"/>
      <c r="M976" s="84" t="s">
        <v>2582</v>
      </c>
    </row>
    <row r="977" spans="1:13" ht="18" thickBot="1" x14ac:dyDescent="0.35">
      <c r="A977" s="243">
        <v>59</v>
      </c>
      <c r="B977" s="243" t="s">
        <v>1887</v>
      </c>
      <c r="C977" s="244" t="s">
        <v>425</v>
      </c>
      <c r="D977" s="244">
        <v>53706</v>
      </c>
      <c r="E977" s="244" t="s">
        <v>1896</v>
      </c>
      <c r="F977" s="59">
        <f>IFERROR(VLOOKUP(D977,'Vta RdV'!$A$3:$B$2000,2,0),0)</f>
        <v>565.32999999999993</v>
      </c>
      <c r="G977" s="59">
        <f>VLOOKUP(D977,Objetivos!$G$5:$H$3000,2,0)</f>
        <v>901.2968685714286</v>
      </c>
      <c r="H977" s="60">
        <f t="shared" si="38"/>
        <v>0.62724061262529174</v>
      </c>
      <c r="I977" s="59">
        <f>IF(H977="",0,RANK($H977,H975:H977,0))</f>
        <v>3</v>
      </c>
      <c r="L977" s="100"/>
      <c r="M977" s="84" t="s">
        <v>2582</v>
      </c>
    </row>
    <row r="978" spans="1:13" ht="17.25" x14ac:dyDescent="0.3">
      <c r="A978" s="206">
        <v>59</v>
      </c>
      <c r="B978" s="206" t="s">
        <v>1887</v>
      </c>
      <c r="C978" s="207" t="s">
        <v>425</v>
      </c>
      <c r="D978" s="207">
        <v>53684</v>
      </c>
      <c r="E978" s="207" t="s">
        <v>1897</v>
      </c>
      <c r="F978" s="66">
        <f>IFERROR(VLOOKUP(D978,'Vta RdV'!$A$3:$B$2000,2,0),0)</f>
        <v>254.48</v>
      </c>
      <c r="G978" s="66">
        <f>VLOOKUP(D978,Objetivos!$G$5:$H$3000,2,0)</f>
        <v>678.10972952380951</v>
      </c>
      <c r="H978" s="67">
        <f t="shared" si="38"/>
        <v>0.37527849685729187</v>
      </c>
      <c r="I978" s="66">
        <f>IF(H978="",0,RANK($H978,H978:H979,0))</f>
        <v>1</v>
      </c>
      <c r="L978" s="100"/>
      <c r="M978" s="84" t="s">
        <v>2582</v>
      </c>
    </row>
    <row r="979" spans="1:13" ht="18" thickBot="1" x14ac:dyDescent="0.35">
      <c r="A979" s="208">
        <v>59</v>
      </c>
      <c r="B979" s="208" t="s">
        <v>1887</v>
      </c>
      <c r="C979" s="209" t="s">
        <v>425</v>
      </c>
      <c r="D979" s="209">
        <v>53916</v>
      </c>
      <c r="E979" s="209" t="s">
        <v>1898</v>
      </c>
      <c r="F979" s="55">
        <f>IFERROR(VLOOKUP(D979,'Vta RdV'!$A$3:$B$2000,2,0),0)</f>
        <v>81.460000000000008</v>
      </c>
      <c r="G979" s="55">
        <f>VLOOKUP(D979,Objetivos!$G$5:$H$3000,2,0)</f>
        <v>551.16595047619046</v>
      </c>
      <c r="H979" s="56">
        <f t="shared" si="38"/>
        <v>0.14779577716950959</v>
      </c>
      <c r="I979" s="55">
        <f>IF(H979="",0,RANK($H979,H978:H979,0))</f>
        <v>2</v>
      </c>
      <c r="L979" s="100"/>
      <c r="M979" s="84" t="s">
        <v>2582</v>
      </c>
    </row>
    <row r="980" spans="1:13" ht="17.25" x14ac:dyDescent="0.3">
      <c r="A980" s="210">
        <v>59</v>
      </c>
      <c r="B980" s="210" t="s">
        <v>1899</v>
      </c>
      <c r="C980" s="211" t="s">
        <v>423</v>
      </c>
      <c r="D980" s="211">
        <v>6853</v>
      </c>
      <c r="E980" s="211" t="s">
        <v>1900</v>
      </c>
      <c r="F980" s="220">
        <f>IFERROR(VLOOKUP(D980,'Vta RdV'!$A$3:$B$2000,2,0),0)</f>
        <v>1588.91</v>
      </c>
      <c r="G980" s="220">
        <f>VLOOKUP(D980,Objetivos!$G$5:$H$3000,2,0)</f>
        <v>5524.2979961904766</v>
      </c>
      <c r="H980" s="223">
        <f t="shared" si="38"/>
        <v>0.28762206548156943</v>
      </c>
      <c r="I980" s="220">
        <f>IF(H980="",0,RANK($H980,H980:H981,0))</f>
        <v>2</v>
      </c>
      <c r="L980" s="100"/>
      <c r="M980" s="84" t="s">
        <v>2582</v>
      </c>
    </row>
    <row r="981" spans="1:13" ht="18" thickBot="1" x14ac:dyDescent="0.35">
      <c r="A981" s="212">
        <v>59</v>
      </c>
      <c r="B981" s="212" t="s">
        <v>1899</v>
      </c>
      <c r="C981" s="213" t="s">
        <v>423</v>
      </c>
      <c r="D981" s="213">
        <v>6335</v>
      </c>
      <c r="E981" s="213" t="s">
        <v>1901</v>
      </c>
      <c r="F981" s="221">
        <f>IFERROR(VLOOKUP(D981,'Vta RdV'!$A$3:$B$2000,2,0),0)</f>
        <v>1492.21</v>
      </c>
      <c r="G981" s="221">
        <f>VLOOKUP(D981,Objetivos!$G$5:$H$3000,2,0)</f>
        <v>4194.571413333334</v>
      </c>
      <c r="H981" s="224">
        <f t="shared" si="38"/>
        <v>0.35574790674839729</v>
      </c>
      <c r="I981" s="221">
        <f>IF(H981="",0,RANK($H981,H980:H981,0))</f>
        <v>1</v>
      </c>
      <c r="L981" s="100"/>
      <c r="M981" s="84" t="s">
        <v>2582</v>
      </c>
    </row>
    <row r="982" spans="1:13" ht="17.25" x14ac:dyDescent="0.3">
      <c r="A982" s="206">
        <v>59</v>
      </c>
      <c r="B982" s="206" t="s">
        <v>1899</v>
      </c>
      <c r="C982" s="207" t="s">
        <v>423</v>
      </c>
      <c r="D982" s="207">
        <v>683</v>
      </c>
      <c r="E982" s="207" t="s">
        <v>1902</v>
      </c>
      <c r="F982" s="66">
        <f>IFERROR(VLOOKUP(D982,'Vta RdV'!$A$3:$B$2000,2,0),0)</f>
        <v>1684.7600000000002</v>
      </c>
      <c r="G982" s="66">
        <f>VLOOKUP(D982,Objetivos!$G$5:$H$3000,2,0)</f>
        <v>3746.703474285714</v>
      </c>
      <c r="H982" s="67">
        <f t="shared" si="38"/>
        <v>0.44966462159677295</v>
      </c>
      <c r="I982" s="66">
        <f>IF(H982="",0,RANK($H982,H982:H983,0))</f>
        <v>1</v>
      </c>
      <c r="L982" s="100"/>
      <c r="M982" s="84" t="s">
        <v>2582</v>
      </c>
    </row>
    <row r="983" spans="1:13" ht="18" thickBot="1" x14ac:dyDescent="0.35">
      <c r="A983" s="208">
        <v>59</v>
      </c>
      <c r="B983" s="208" t="s">
        <v>1899</v>
      </c>
      <c r="C983" s="209" t="s">
        <v>423</v>
      </c>
      <c r="D983" s="209">
        <v>1897</v>
      </c>
      <c r="E983" s="209" t="s">
        <v>1903</v>
      </c>
      <c r="F983" s="55">
        <f>IFERROR(VLOOKUP(D983,'Vta RdV'!$A$3:$B$2000,2,0),0)</f>
        <v>731.13</v>
      </c>
      <c r="G983" s="55">
        <f>VLOOKUP(D983,Objetivos!$G$5:$H$3000,2,0)</f>
        <v>3464.3839085714289</v>
      </c>
      <c r="H983" s="56">
        <f t="shared" si="38"/>
        <v>0.21104185312461177</v>
      </c>
      <c r="I983" s="55">
        <f>IF(H983="",0,RANK($H983,H982:H983,0))</f>
        <v>2</v>
      </c>
      <c r="L983" s="100"/>
      <c r="M983" s="84" t="s">
        <v>2582</v>
      </c>
    </row>
    <row r="984" spans="1:13" ht="17.25" x14ac:dyDescent="0.3">
      <c r="A984" s="210">
        <v>59</v>
      </c>
      <c r="B984" s="210" t="s">
        <v>1899</v>
      </c>
      <c r="C984" s="211" t="s">
        <v>423</v>
      </c>
      <c r="D984" s="211">
        <v>7225</v>
      </c>
      <c r="E984" s="211" t="s">
        <v>1904</v>
      </c>
      <c r="F984" s="220">
        <f>IFERROR(VLOOKUP(D984,'Vta RdV'!$A$3:$B$2000,2,0),0)</f>
        <v>804.42000000000007</v>
      </c>
      <c r="G984" s="220">
        <f>VLOOKUP(D984,Objetivos!$G$5:$H$3000,2,0)</f>
        <v>3397.9878704761904</v>
      </c>
      <c r="H984" s="223">
        <f t="shared" si="38"/>
        <v>0.23673421762016753</v>
      </c>
      <c r="I984" s="220">
        <f>IF(H984="",0,RANK($H984,H984:H985,0))</f>
        <v>2</v>
      </c>
      <c r="L984" s="100"/>
      <c r="M984" s="84" t="s">
        <v>2582</v>
      </c>
    </row>
    <row r="985" spans="1:13" ht="18" thickBot="1" x14ac:dyDescent="0.35">
      <c r="A985" s="212">
        <v>59</v>
      </c>
      <c r="B985" s="212" t="s">
        <v>1899</v>
      </c>
      <c r="C985" s="213" t="s">
        <v>423</v>
      </c>
      <c r="D985" s="213">
        <v>2621</v>
      </c>
      <c r="E985" s="213" t="s">
        <v>1905</v>
      </c>
      <c r="F985" s="221">
        <f>IFERROR(VLOOKUP(D985,'Vta RdV'!$A$3:$B$2000,2,0),0)</f>
        <v>1829.9399999999998</v>
      </c>
      <c r="G985" s="221">
        <f>VLOOKUP(D985,Objetivos!$G$5:$H$3000,2,0)</f>
        <v>2817.3190095238097</v>
      </c>
      <c r="H985" s="224">
        <f t="shared" si="38"/>
        <v>0.64953240787215671</v>
      </c>
      <c r="I985" s="221">
        <f>IF(H985="",0,RANK($H985,H984:H985,0))</f>
        <v>1</v>
      </c>
      <c r="L985" s="100"/>
      <c r="M985" s="84" t="s">
        <v>2582</v>
      </c>
    </row>
    <row r="986" spans="1:13" ht="17.25" x14ac:dyDescent="0.3">
      <c r="A986" s="206">
        <v>59</v>
      </c>
      <c r="B986" s="206" t="s">
        <v>1899</v>
      </c>
      <c r="C986" s="207" t="s">
        <v>423</v>
      </c>
      <c r="D986" s="207">
        <v>52159</v>
      </c>
      <c r="E986" s="207" t="s">
        <v>1906</v>
      </c>
      <c r="F986" s="66">
        <f>IFERROR(VLOOKUP(D986,'Vta RdV'!$A$3:$B$2000,2,0),0)</f>
        <v>3612.14</v>
      </c>
      <c r="G986" s="66">
        <f>VLOOKUP(D986,Objetivos!$G$5:$H$3000,2,0)</f>
        <v>2649.3211961904763</v>
      </c>
      <c r="H986" s="67">
        <f t="shared" si="38"/>
        <v>1.3634209416336474</v>
      </c>
      <c r="I986" s="66">
        <f>IF(H986="",0,RANK($H986,H986:H987,0))</f>
        <v>1</v>
      </c>
      <c r="L986" s="100"/>
      <c r="M986" s="84" t="s">
        <v>2582</v>
      </c>
    </row>
    <row r="987" spans="1:13" ht="18" thickBot="1" x14ac:dyDescent="0.35">
      <c r="A987" s="208">
        <v>59</v>
      </c>
      <c r="B987" s="208" t="s">
        <v>1899</v>
      </c>
      <c r="C987" s="209" t="s">
        <v>423</v>
      </c>
      <c r="D987" s="209">
        <v>54124</v>
      </c>
      <c r="E987" s="209" t="s">
        <v>2561</v>
      </c>
      <c r="F987" s="55">
        <f>IFERROR(VLOOKUP(D987,'Vta RdV'!$A$3:$B$2000,2,0),0)</f>
        <v>177.82</v>
      </c>
      <c r="G987" s="55">
        <f>VLOOKUP(D987,Objetivos!$G$5:$H$3000,2,0)</f>
        <v>1503.3498895238097</v>
      </c>
      <c r="H987" s="56">
        <f t="shared" si="38"/>
        <v>0.11828251110346971</v>
      </c>
      <c r="I987" s="55">
        <f>IF(H987="",0,RANK($H987,H986:H987,0))</f>
        <v>2</v>
      </c>
      <c r="L987" s="100"/>
      <c r="M987" s="84" t="s">
        <v>2582</v>
      </c>
    </row>
    <row r="988" spans="1:13" ht="17.25" x14ac:dyDescent="0.3">
      <c r="A988" s="210">
        <v>59</v>
      </c>
      <c r="B988" s="210" t="s">
        <v>1899</v>
      </c>
      <c r="C988" s="211" t="s">
        <v>423</v>
      </c>
      <c r="D988" s="211">
        <v>52679</v>
      </c>
      <c r="E988" s="211" t="s">
        <v>1907</v>
      </c>
      <c r="F988" s="220">
        <f>IFERROR(VLOOKUP(D988,'Vta RdV'!$A$3:$B$2000,2,0),0)</f>
        <v>1004.0700000000002</v>
      </c>
      <c r="G988" s="220">
        <f>VLOOKUP(D988,Objetivos!$G$5:$H$3000,2,0)</f>
        <v>1845.2199009523811</v>
      </c>
      <c r="H988" s="223">
        <f t="shared" si="38"/>
        <v>0.54414652664528784</v>
      </c>
      <c r="I988" s="220">
        <f>IF(H988="",0,RANK($H988,H988:H989,0))</f>
        <v>2</v>
      </c>
      <c r="L988" s="100"/>
      <c r="M988" s="84" t="s">
        <v>2582</v>
      </c>
    </row>
    <row r="989" spans="1:13" ht="18" thickBot="1" x14ac:dyDescent="0.35">
      <c r="A989" s="212">
        <v>59</v>
      </c>
      <c r="B989" s="212" t="s">
        <v>1899</v>
      </c>
      <c r="C989" s="213" t="s">
        <v>423</v>
      </c>
      <c r="D989" s="213">
        <v>53685</v>
      </c>
      <c r="E989" s="213" t="s">
        <v>1908</v>
      </c>
      <c r="F989" s="221">
        <f>IFERROR(VLOOKUP(D989,'Vta RdV'!$A$3:$B$2000,2,0),0)</f>
        <v>1248.3699999999999</v>
      </c>
      <c r="G989" s="221">
        <f>VLOOKUP(D989,Objetivos!$G$5:$H$3000,2,0)</f>
        <v>945.26393142857148</v>
      </c>
      <c r="H989" s="224">
        <f t="shared" si="38"/>
        <v>1.3206576052397831</v>
      </c>
      <c r="I989" s="221">
        <f>IF(H989="",0,RANK($H989,H988:H989,0))</f>
        <v>1</v>
      </c>
      <c r="L989" s="100"/>
      <c r="M989" s="84" t="s">
        <v>2582</v>
      </c>
    </row>
    <row r="990" spans="1:13" ht="17.25" x14ac:dyDescent="0.3">
      <c r="A990" s="206">
        <v>59</v>
      </c>
      <c r="B990" s="206" t="s">
        <v>1909</v>
      </c>
      <c r="C990" s="207" t="s">
        <v>429</v>
      </c>
      <c r="D990" s="207">
        <v>58612</v>
      </c>
      <c r="E990" s="207" t="s">
        <v>1910</v>
      </c>
      <c r="F990" s="66">
        <f>IFERROR(VLOOKUP(D990,'Vta RdV'!$A$3:$B$2000,2,0),0)</f>
        <v>2412.3799999999997</v>
      </c>
      <c r="G990" s="66">
        <f>VLOOKUP(D990,Objetivos!$G$5:$H$3000,2,0)</f>
        <v>2469.5936152380955</v>
      </c>
      <c r="H990" s="67">
        <f t="shared" si="38"/>
        <v>0.9768327813592198</v>
      </c>
      <c r="I990" s="66">
        <f>IF(H990="",0,RANK($H990,H990:H991,0))</f>
        <v>1</v>
      </c>
      <c r="L990" s="100"/>
      <c r="M990" s="84" t="s">
        <v>2582</v>
      </c>
    </row>
    <row r="991" spans="1:13" ht="18" thickBot="1" x14ac:dyDescent="0.35">
      <c r="A991" s="208">
        <v>59</v>
      </c>
      <c r="B991" s="208" t="s">
        <v>1909</v>
      </c>
      <c r="C991" s="209" t="s">
        <v>429</v>
      </c>
      <c r="D991" s="209">
        <v>42457</v>
      </c>
      <c r="E991" s="209" t="s">
        <v>1911</v>
      </c>
      <c r="F991" s="55">
        <f>IFERROR(VLOOKUP(D991,'Vta RdV'!$A$3:$B$2000,2,0),0)</f>
        <v>1946.2600000000002</v>
      </c>
      <c r="G991" s="55">
        <f>VLOOKUP(D991,Objetivos!$G$5:$H$3000,2,0)</f>
        <v>2252.451376</v>
      </c>
      <c r="H991" s="56">
        <f t="shared" si="38"/>
        <v>0.86406304737030659</v>
      </c>
      <c r="I991" s="55">
        <f>IF(H991="",0,RANK($H991,H990:H991,0))</f>
        <v>2</v>
      </c>
      <c r="L991" s="100"/>
      <c r="M991" s="84" t="s">
        <v>2582</v>
      </c>
    </row>
    <row r="992" spans="1:13" ht="17.25" x14ac:dyDescent="0.3">
      <c r="A992" s="210">
        <v>59</v>
      </c>
      <c r="B992" s="210" t="s">
        <v>1909</v>
      </c>
      <c r="C992" s="211" t="s">
        <v>429</v>
      </c>
      <c r="D992" s="211">
        <v>691</v>
      </c>
      <c r="E992" s="211" t="s">
        <v>1912</v>
      </c>
      <c r="F992" s="220">
        <f>IFERROR(VLOOKUP(D992,'Vta RdV'!$A$3:$B$2000,2,0),0)</f>
        <v>2087.58</v>
      </c>
      <c r="G992" s="220">
        <f>VLOOKUP(D992,Objetivos!$G$5:$H$3000,2,0)</f>
        <v>1956.6345200000001</v>
      </c>
      <c r="H992" s="223">
        <f t="shared" si="38"/>
        <v>1.0669238320501468</v>
      </c>
      <c r="I992" s="220">
        <f>IF(H992="",0,RANK($H992,H992:H993,0))</f>
        <v>1</v>
      </c>
      <c r="L992" s="100"/>
      <c r="M992" s="84" t="s">
        <v>2582</v>
      </c>
    </row>
    <row r="993" spans="1:13" ht="18" thickBot="1" x14ac:dyDescent="0.35">
      <c r="A993" s="212">
        <v>59</v>
      </c>
      <c r="B993" s="212" t="s">
        <v>1909</v>
      </c>
      <c r="C993" s="213" t="s">
        <v>429</v>
      </c>
      <c r="D993" s="213">
        <v>2328</v>
      </c>
      <c r="E993" s="213" t="s">
        <v>1913</v>
      </c>
      <c r="F993" s="221">
        <f>IFERROR(VLOOKUP(D993,'Vta RdV'!$A$3:$B$2000,2,0),0)</f>
        <v>1512.6</v>
      </c>
      <c r="G993" s="221">
        <f>VLOOKUP(D993,Objetivos!$G$5:$H$3000,2,0)</f>
        <v>1823.1759771428574</v>
      </c>
      <c r="H993" s="224">
        <f t="shared" si="38"/>
        <v>0.82965112472051739</v>
      </c>
      <c r="I993" s="221">
        <f>IF(H993="",0,RANK($H993,H992:H993,0))</f>
        <v>2</v>
      </c>
      <c r="L993" s="100"/>
      <c r="M993" s="84" t="s">
        <v>2582</v>
      </c>
    </row>
    <row r="994" spans="1:13" ht="17.25" x14ac:dyDescent="0.3">
      <c r="A994" s="206">
        <v>59</v>
      </c>
      <c r="B994" s="206" t="s">
        <v>1909</v>
      </c>
      <c r="C994" s="207" t="s">
        <v>429</v>
      </c>
      <c r="D994" s="207">
        <v>3619</v>
      </c>
      <c r="E994" s="207" t="s">
        <v>1914</v>
      </c>
      <c r="F994" s="66">
        <f>IFERROR(VLOOKUP(D994,'Vta RdV'!$A$3:$B$2000,2,0),0)</f>
        <v>3705.91</v>
      </c>
      <c r="G994" s="66">
        <f>VLOOKUP(D994,Objetivos!$G$5:$H$3000,2,0)</f>
        <v>1696.7263759999998</v>
      </c>
      <c r="H994" s="67">
        <f t="shared" si="38"/>
        <v>2.1841529974541989</v>
      </c>
      <c r="I994" s="66">
        <f>IF(H994="",0,RANK($H994,H994:H995,0))</f>
        <v>1</v>
      </c>
      <c r="L994" s="100"/>
      <c r="M994" s="84" t="s">
        <v>2582</v>
      </c>
    </row>
    <row r="995" spans="1:13" ht="18" thickBot="1" x14ac:dyDescent="0.35">
      <c r="A995" s="208">
        <v>59</v>
      </c>
      <c r="B995" s="208" t="s">
        <v>1909</v>
      </c>
      <c r="C995" s="209" t="s">
        <v>429</v>
      </c>
      <c r="D995" s="209">
        <v>10297</v>
      </c>
      <c r="E995" s="209" t="s">
        <v>1915</v>
      </c>
      <c r="F995" s="55">
        <f>IFERROR(VLOOKUP(D995,'Vta RdV'!$A$3:$B$2000,2,0),0)</f>
        <v>1657.07</v>
      </c>
      <c r="G995" s="55">
        <f>VLOOKUP(D995,Objetivos!$G$5:$H$3000,2,0)</f>
        <v>1733.217504</v>
      </c>
      <c r="H995" s="56">
        <f t="shared" si="38"/>
        <v>0.9560658118070795</v>
      </c>
      <c r="I995" s="55">
        <f>IF(H995="",0,RANK($H995,H994:H995,0))</f>
        <v>2</v>
      </c>
      <c r="L995" s="100"/>
      <c r="M995" s="84" t="s">
        <v>2582</v>
      </c>
    </row>
    <row r="996" spans="1:13" ht="17.25" x14ac:dyDescent="0.3">
      <c r="A996" s="210">
        <v>59</v>
      </c>
      <c r="B996" s="210" t="s">
        <v>1909</v>
      </c>
      <c r="C996" s="211" t="s">
        <v>429</v>
      </c>
      <c r="D996" s="211">
        <v>52852</v>
      </c>
      <c r="E996" s="211" t="s">
        <v>1916</v>
      </c>
      <c r="F996" s="220">
        <f>IFERROR(VLOOKUP(D996,'Vta RdV'!$A$3:$B$2000,2,0),0)</f>
        <v>1813.32</v>
      </c>
      <c r="G996" s="220">
        <f>VLOOKUP(D996,Objetivos!$G$5:$H$3000,2,0)</f>
        <v>1611.5158247619047</v>
      </c>
      <c r="H996" s="223">
        <f t="shared" si="38"/>
        <v>1.1252263068951935</v>
      </c>
      <c r="I996" s="220">
        <f>IF(H996="",0,RANK($H996,H996:H997,0))</f>
        <v>2</v>
      </c>
      <c r="L996" s="100"/>
      <c r="M996" s="84" t="s">
        <v>2582</v>
      </c>
    </row>
    <row r="997" spans="1:13" ht="18" thickBot="1" x14ac:dyDescent="0.35">
      <c r="A997" s="212">
        <v>59</v>
      </c>
      <c r="B997" s="212" t="s">
        <v>1909</v>
      </c>
      <c r="C997" s="213" t="s">
        <v>429</v>
      </c>
      <c r="D997" s="213">
        <v>52859</v>
      </c>
      <c r="E997" s="213" t="s">
        <v>1917</v>
      </c>
      <c r="F997" s="221">
        <f>IFERROR(VLOOKUP(D997,'Vta RdV'!$A$3:$B$2000,2,0),0)</f>
        <v>1931.9499999999998</v>
      </c>
      <c r="G997" s="221">
        <f>VLOOKUP(D997,Objetivos!$G$5:$H$3000,2,0)</f>
        <v>1601.8782800000001</v>
      </c>
      <c r="H997" s="224">
        <f t="shared" si="38"/>
        <v>1.2060529343090909</v>
      </c>
      <c r="I997" s="221">
        <f>IF(H997="",0,RANK($H997,H996:H997,0))</f>
        <v>1</v>
      </c>
      <c r="L997" s="100"/>
      <c r="M997" s="84" t="s">
        <v>2582</v>
      </c>
    </row>
    <row r="998" spans="1:13" ht="17.25" x14ac:dyDescent="0.3">
      <c r="A998" s="206">
        <v>59</v>
      </c>
      <c r="B998" s="206" t="s">
        <v>1909</v>
      </c>
      <c r="C998" s="207" t="s">
        <v>429</v>
      </c>
      <c r="D998" s="207">
        <v>42319</v>
      </c>
      <c r="E998" s="207" t="s">
        <v>1918</v>
      </c>
      <c r="F998" s="66">
        <f>IFERROR(VLOOKUP(D998,'Vta RdV'!$A$3:$B$2000,2,0),0)</f>
        <v>1536.25</v>
      </c>
      <c r="G998" s="66">
        <f>VLOOKUP(D998,Objetivos!$G$5:$H$3000,2,0)</f>
        <v>1572.6094560000001</v>
      </c>
      <c r="H998" s="67">
        <f t="shared" si="38"/>
        <v>0.97687953874289812</v>
      </c>
      <c r="I998" s="66">
        <f>IF(H998="",0,RANK($H998,H998:H999,0))</f>
        <v>2</v>
      </c>
      <c r="L998" s="100"/>
      <c r="M998" s="84" t="s">
        <v>2582</v>
      </c>
    </row>
    <row r="999" spans="1:13" ht="18" thickBot="1" x14ac:dyDescent="0.35">
      <c r="A999" s="208">
        <v>59</v>
      </c>
      <c r="B999" s="208" t="s">
        <v>1909</v>
      </c>
      <c r="C999" s="209" t="s">
        <v>429</v>
      </c>
      <c r="D999" s="209">
        <v>52970</v>
      </c>
      <c r="E999" s="209" t="s">
        <v>1919</v>
      </c>
      <c r="F999" s="55">
        <f>IFERROR(VLOOKUP(D999,'Vta RdV'!$A$3:$B$2000,2,0),0)</f>
        <v>1839.7</v>
      </c>
      <c r="G999" s="55">
        <f>VLOOKUP(D999,Objetivos!$G$5:$H$3000,2,0)</f>
        <v>1455.0197333333333</v>
      </c>
      <c r="H999" s="56">
        <f t="shared" si="38"/>
        <v>1.2643814773462867</v>
      </c>
      <c r="I999" s="55">
        <f>IF(H999="",0,RANK($H999,H998:H999,0))</f>
        <v>1</v>
      </c>
      <c r="L999" s="100"/>
      <c r="M999" s="84" t="s">
        <v>2582</v>
      </c>
    </row>
    <row r="1000" spans="1:13" ht="17.25" x14ac:dyDescent="0.3">
      <c r="A1000" s="210">
        <v>59</v>
      </c>
      <c r="B1000" s="210" t="s">
        <v>1909</v>
      </c>
      <c r="C1000" s="211" t="s">
        <v>429</v>
      </c>
      <c r="D1000" s="211">
        <v>53372</v>
      </c>
      <c r="E1000" s="211" t="s">
        <v>1920</v>
      </c>
      <c r="F1000" s="220">
        <f>IFERROR(VLOOKUP(D1000,'Vta RdV'!$A$3:$B$2000,2,0),0)</f>
        <v>384.29</v>
      </c>
      <c r="G1000" s="220">
        <f>VLOOKUP(D1000,Objetivos!$G$5:$H$3000,2,0)</f>
        <v>1241.1402742857144</v>
      </c>
      <c r="H1000" s="223">
        <f t="shared" si="38"/>
        <v>0.30962656515288878</v>
      </c>
      <c r="I1000" s="220">
        <f>IF(H1000="",0,RANK($H1000,H1000:H1001,0))</f>
        <v>1</v>
      </c>
      <c r="L1000" s="100"/>
      <c r="M1000" s="84" t="s">
        <v>2582</v>
      </c>
    </row>
    <row r="1001" spans="1:13" ht="18" thickBot="1" x14ac:dyDescent="0.35">
      <c r="A1001" s="212">
        <v>59</v>
      </c>
      <c r="B1001" s="212" t="s">
        <v>1909</v>
      </c>
      <c r="C1001" s="213" t="s">
        <v>429</v>
      </c>
      <c r="D1001" s="213">
        <v>52631</v>
      </c>
      <c r="E1001" s="213" t="s">
        <v>1921</v>
      </c>
      <c r="F1001" s="221">
        <f>IFERROR(VLOOKUP(D1001,'Vta RdV'!$A$3:$B$2000,2,0),0)</f>
        <v>309.24</v>
      </c>
      <c r="G1001" s="221">
        <f>VLOOKUP(D1001,Objetivos!$G$5:$H$3000,2,0)</f>
        <v>1205.4518476190476</v>
      </c>
      <c r="H1001" s="224">
        <f t="shared" si="38"/>
        <v>0.25653451078182549</v>
      </c>
      <c r="I1001" s="221">
        <f>IF(H1001="",0,RANK($H1001,H1000:H1001,0))</f>
        <v>2</v>
      </c>
      <c r="L1001" s="100"/>
      <c r="M1001" s="84" t="s">
        <v>2582</v>
      </c>
    </row>
    <row r="1002" spans="1:13" ht="17.25" x14ac:dyDescent="0.3">
      <c r="A1002" s="206">
        <v>59</v>
      </c>
      <c r="B1002" s="206" t="s">
        <v>1922</v>
      </c>
      <c r="C1002" s="207" t="s">
        <v>430</v>
      </c>
      <c r="D1002" s="207">
        <v>7768</v>
      </c>
      <c r="E1002" s="207" t="s">
        <v>1923</v>
      </c>
      <c r="F1002" s="66">
        <f>IFERROR(VLOOKUP(D1002,'Vta RdV'!$A$3:$B$2000,2,0),0)</f>
        <v>1022.5</v>
      </c>
      <c r="G1002" s="66">
        <f>VLOOKUP(D1002,Objetivos!$G$5:$H$3000,2,0)</f>
        <v>2468.4700114285715</v>
      </c>
      <c r="H1002" s="67">
        <f t="shared" si="38"/>
        <v>0.41422419363654783</v>
      </c>
      <c r="I1002" s="66">
        <f>IF(H1002="",0,RANK($H1002,H1002:H1003,0))</f>
        <v>2</v>
      </c>
      <c r="L1002" s="100"/>
      <c r="M1002" s="84" t="s">
        <v>2582</v>
      </c>
    </row>
    <row r="1003" spans="1:13" ht="18" thickBot="1" x14ac:dyDescent="0.35">
      <c r="A1003" s="208">
        <v>59</v>
      </c>
      <c r="B1003" s="208" t="s">
        <v>1922</v>
      </c>
      <c r="C1003" s="209" t="s">
        <v>430</v>
      </c>
      <c r="D1003" s="209">
        <v>7012</v>
      </c>
      <c r="E1003" s="209" t="s">
        <v>1924</v>
      </c>
      <c r="F1003" s="55">
        <f>IFERROR(VLOOKUP(D1003,'Vta RdV'!$A$3:$B$2000,2,0),0)</f>
        <v>2641.57</v>
      </c>
      <c r="G1003" s="55">
        <f>VLOOKUP(D1003,Objetivos!$G$5:$H$3000,2,0)</f>
        <v>2381.3243200000002</v>
      </c>
      <c r="H1003" s="56">
        <f t="shared" si="38"/>
        <v>1.1092861135353458</v>
      </c>
      <c r="I1003" s="55">
        <f>IF(H1003="",0,RANK($H1003,H1002:H1003,0))</f>
        <v>1</v>
      </c>
      <c r="L1003" s="100"/>
      <c r="M1003" s="84" t="s">
        <v>2582</v>
      </c>
    </row>
    <row r="1004" spans="1:13" ht="17.25" x14ac:dyDescent="0.3">
      <c r="A1004" s="210">
        <v>59</v>
      </c>
      <c r="B1004" s="210" t="s">
        <v>1922</v>
      </c>
      <c r="C1004" s="211" t="s">
        <v>430</v>
      </c>
      <c r="D1004" s="211">
        <v>7717</v>
      </c>
      <c r="E1004" s="211" t="s">
        <v>1925</v>
      </c>
      <c r="F1004" s="220">
        <f>IFERROR(VLOOKUP(D1004,'Vta RdV'!$A$3:$B$2000,2,0),0)</f>
        <v>3151.59</v>
      </c>
      <c r="G1004" s="220">
        <f>VLOOKUP(D1004,Objetivos!$G$5:$H$3000,2,0)</f>
        <v>2382.5413638095238</v>
      </c>
      <c r="H1004" s="223">
        <f t="shared" si="38"/>
        <v>1.3227850092645692</v>
      </c>
      <c r="I1004" s="220">
        <f>IF(H1004="",0,RANK($H1004,H1004:H1005,0))</f>
        <v>1</v>
      </c>
      <c r="L1004" s="100"/>
      <c r="M1004" s="84" t="s">
        <v>2582</v>
      </c>
    </row>
    <row r="1005" spans="1:13" ht="18" thickBot="1" x14ac:dyDescent="0.35">
      <c r="A1005" s="212">
        <v>59</v>
      </c>
      <c r="B1005" s="212" t="s">
        <v>1922</v>
      </c>
      <c r="C1005" s="213" t="s">
        <v>430</v>
      </c>
      <c r="D1005" s="213">
        <v>7392</v>
      </c>
      <c r="E1005" s="213" t="s">
        <v>1926</v>
      </c>
      <c r="F1005" s="221">
        <f>IFERROR(VLOOKUP(D1005,'Vta RdV'!$A$3:$B$2000,2,0),0)</f>
        <v>552.41999999999996</v>
      </c>
      <c r="G1005" s="221">
        <f>VLOOKUP(D1005,Objetivos!$G$5:$H$3000,2,0)</f>
        <v>1886.8671619047618</v>
      </c>
      <c r="H1005" s="224">
        <f t="shared" si="38"/>
        <v>0.29277100749495311</v>
      </c>
      <c r="I1005" s="221">
        <f>IF(H1005="",0,RANK($H1005,H1004:H1005,0))</f>
        <v>2</v>
      </c>
      <c r="L1005" s="100"/>
      <c r="M1005" s="84" t="s">
        <v>2582</v>
      </c>
    </row>
    <row r="1006" spans="1:13" ht="17.25" x14ac:dyDescent="0.3">
      <c r="A1006" s="214">
        <v>59</v>
      </c>
      <c r="B1006" s="214" t="s">
        <v>1922</v>
      </c>
      <c r="C1006" s="215" t="s">
        <v>430</v>
      </c>
      <c r="D1006" s="215">
        <v>58833</v>
      </c>
      <c r="E1006" s="215" t="s">
        <v>1927</v>
      </c>
      <c r="F1006" s="53">
        <f>IFERROR(VLOOKUP(D1006,'Vta RdV'!$A$3:$B$2000,2,0),0)</f>
        <v>878.57</v>
      </c>
      <c r="G1006" s="53">
        <f>VLOOKUP(D1006,Objetivos!$G$5:$H$3000,2,0)</f>
        <v>1700.0347580952382</v>
      </c>
      <c r="H1006" s="61">
        <f t="shared" si="38"/>
        <v>0.51679531598775785</v>
      </c>
      <c r="I1006" s="66">
        <f>IF(H1006="",0,RANK($H1006,H1006:H1007,0))</f>
        <v>2</v>
      </c>
      <c r="L1006" s="100"/>
      <c r="M1006" s="84" t="s">
        <v>2582</v>
      </c>
    </row>
    <row r="1007" spans="1:13" ht="18" thickBot="1" x14ac:dyDescent="0.35">
      <c r="A1007" s="208">
        <v>59</v>
      </c>
      <c r="B1007" s="208" t="s">
        <v>1922</v>
      </c>
      <c r="C1007" s="209" t="s">
        <v>430</v>
      </c>
      <c r="D1007" s="209">
        <v>29198</v>
      </c>
      <c r="E1007" s="209" t="s">
        <v>1928</v>
      </c>
      <c r="F1007" s="55">
        <f>IFERROR(VLOOKUP(D1007,'Vta RdV'!$A$3:$B$2000,2,0),0)</f>
        <v>1502.42</v>
      </c>
      <c r="G1007" s="55">
        <f>VLOOKUP(D1007,Objetivos!$G$5:$H$3000,2,0)</f>
        <v>1422.1668876190477</v>
      </c>
      <c r="H1007" s="56">
        <f t="shared" si="38"/>
        <v>1.0564301651793553</v>
      </c>
      <c r="I1007" s="55">
        <f>IF(H1007="",0,RANK($H1007,H1006:H1007,0))</f>
        <v>1</v>
      </c>
      <c r="L1007" s="100"/>
      <c r="M1007" s="84" t="s">
        <v>2582</v>
      </c>
    </row>
    <row r="1008" spans="1:13" ht="17.25" x14ac:dyDescent="0.3">
      <c r="A1008" s="210">
        <v>59</v>
      </c>
      <c r="B1008" s="210" t="s">
        <v>1922</v>
      </c>
      <c r="C1008" s="211" t="s">
        <v>430</v>
      </c>
      <c r="D1008" s="211">
        <v>53315</v>
      </c>
      <c r="E1008" s="211" t="s">
        <v>1929</v>
      </c>
      <c r="F1008" s="220">
        <f>IFERROR(VLOOKUP(D1008,'Vta RdV'!$A$3:$B$2000,2,0),0)</f>
        <v>1718.15</v>
      </c>
      <c r="G1008" s="220">
        <f>VLOOKUP(D1008,Objetivos!$G$5:$H$3000,2,0)</f>
        <v>1561.51324</v>
      </c>
      <c r="H1008" s="223">
        <f t="shared" si="38"/>
        <v>1.1003108753660007</v>
      </c>
      <c r="I1008" s="220">
        <f>IF(H1008="",0,RANK($H1008,H1008:H1009,0))</f>
        <v>1</v>
      </c>
      <c r="L1008" s="100"/>
      <c r="M1008" s="84" t="s">
        <v>2582</v>
      </c>
    </row>
    <row r="1009" spans="1:13" ht="18" thickBot="1" x14ac:dyDescent="0.35">
      <c r="A1009" s="212">
        <v>59</v>
      </c>
      <c r="B1009" s="212" t="s">
        <v>1922</v>
      </c>
      <c r="C1009" s="213" t="s">
        <v>430</v>
      </c>
      <c r="D1009" s="213">
        <v>42165</v>
      </c>
      <c r="E1009" s="213" t="s">
        <v>1930</v>
      </c>
      <c r="F1009" s="221">
        <f>IFERROR(VLOOKUP(D1009,'Vta RdV'!$A$3:$B$2000,2,0),0)</f>
        <v>1027.58</v>
      </c>
      <c r="G1009" s="221">
        <f>VLOOKUP(D1009,Objetivos!$G$5:$H$3000,2,0)</f>
        <v>1368.8870476190477</v>
      </c>
      <c r="H1009" s="224">
        <f t="shared" si="38"/>
        <v>0.750668217503632</v>
      </c>
      <c r="I1009" s="221">
        <f>IF(H1009="",0,RANK($H1009,H1008:H1009,0))</f>
        <v>2</v>
      </c>
      <c r="L1009" s="100"/>
      <c r="M1009" s="84" t="s">
        <v>2582</v>
      </c>
    </row>
    <row r="1010" spans="1:13" ht="17.25" x14ac:dyDescent="0.3">
      <c r="A1010" s="206">
        <v>59</v>
      </c>
      <c r="B1010" s="206" t="s">
        <v>1922</v>
      </c>
      <c r="C1010" s="207" t="s">
        <v>430</v>
      </c>
      <c r="D1010" s="207">
        <v>52379</v>
      </c>
      <c r="E1010" s="207" t="s">
        <v>1931</v>
      </c>
      <c r="F1010" s="66">
        <f>IFERROR(VLOOKUP(D1010,'Vta RdV'!$A$3:$B$2000,2,0),0)</f>
        <v>1371.1499999999999</v>
      </c>
      <c r="G1010" s="66">
        <f>VLOOKUP(D1010,Objetivos!$G$5:$H$3000,2,0)</f>
        <v>1328.9632152380952</v>
      </c>
      <c r="H1010" s="67">
        <f t="shared" si="38"/>
        <v>1.0317441327782324</v>
      </c>
      <c r="I1010" s="66">
        <f>IF(H1010="",0,RANK($H1010,H1010:H1011,0))</f>
        <v>1</v>
      </c>
      <c r="L1010" s="100"/>
      <c r="M1010" s="84" t="s">
        <v>2582</v>
      </c>
    </row>
    <row r="1011" spans="1:13" ht="18" thickBot="1" x14ac:dyDescent="0.35">
      <c r="A1011" s="208">
        <v>59</v>
      </c>
      <c r="B1011" s="208" t="s">
        <v>1922</v>
      </c>
      <c r="C1011" s="209" t="s">
        <v>430</v>
      </c>
      <c r="D1011" s="209">
        <v>52365</v>
      </c>
      <c r="E1011" s="209" t="s">
        <v>1932</v>
      </c>
      <c r="F1011" s="55">
        <f>IFERROR(VLOOKUP(D1011,'Vta RdV'!$A$3:$B$2000,2,0),0)</f>
        <v>275.88</v>
      </c>
      <c r="G1011" s="55">
        <f>VLOOKUP(D1011,Objetivos!$G$5:$H$3000,2,0)</f>
        <v>1083.9795580952382</v>
      </c>
      <c r="H1011" s="56">
        <f t="shared" si="38"/>
        <v>0.25450664446548654</v>
      </c>
      <c r="I1011" s="55">
        <f>IF(H1011="",0,RANK($H1011,H1010:H1011,0))</f>
        <v>2</v>
      </c>
      <c r="L1011" s="100"/>
      <c r="M1011" s="84" t="s">
        <v>2582</v>
      </c>
    </row>
    <row r="1012" spans="1:13" ht="17.25" x14ac:dyDescent="0.3">
      <c r="A1012" s="210">
        <v>59</v>
      </c>
      <c r="B1012" s="210" t="s">
        <v>1922</v>
      </c>
      <c r="C1012" s="211" t="s">
        <v>430</v>
      </c>
      <c r="D1012" s="211">
        <v>53987</v>
      </c>
      <c r="E1012" s="211" t="s">
        <v>1933</v>
      </c>
      <c r="F1012" s="220">
        <f>IFERROR(VLOOKUP(D1012,'Vta RdV'!$A$3:$B$2000,2,0),0)</f>
        <v>623.35</v>
      </c>
      <c r="G1012" s="220">
        <f>VLOOKUP(D1012,Objetivos!$G$5:$H$3000,2,0)</f>
        <v>1010.4203885714286</v>
      </c>
      <c r="H1012" s="223">
        <f t="shared" si="38"/>
        <v>0.61692143888873452</v>
      </c>
      <c r="I1012" s="220">
        <f>IF(H1012="",0,RANK($H1012,H1012:H1013,0))</f>
        <v>2</v>
      </c>
      <c r="L1012" s="100"/>
      <c r="M1012" s="84" t="s">
        <v>2582</v>
      </c>
    </row>
    <row r="1013" spans="1:13" ht="18" thickBot="1" x14ac:dyDescent="0.35">
      <c r="A1013" s="212">
        <v>59</v>
      </c>
      <c r="B1013" s="212" t="s">
        <v>1922</v>
      </c>
      <c r="C1013" s="213" t="s">
        <v>430</v>
      </c>
      <c r="D1013" s="213">
        <v>53953</v>
      </c>
      <c r="E1013" s="213" t="s">
        <v>1934</v>
      </c>
      <c r="F1013" s="221">
        <f>IFERROR(VLOOKUP(D1013,'Vta RdV'!$A$3:$B$2000,2,0),0)</f>
        <v>2134.87</v>
      </c>
      <c r="G1013" s="221">
        <f>VLOOKUP(D1013,Objetivos!$G$5:$H$3000,2,0)</f>
        <v>973.30731428571426</v>
      </c>
      <c r="H1013" s="224">
        <f t="shared" si="38"/>
        <v>2.1934182232738353</v>
      </c>
      <c r="I1013" s="221">
        <f>IF(H1013="",0,RANK($H1013,H1012:H1013,0))</f>
        <v>1</v>
      </c>
      <c r="L1013" s="100"/>
      <c r="M1013" s="84" t="s">
        <v>2582</v>
      </c>
    </row>
    <row r="1014" spans="1:13" ht="17.25" x14ac:dyDescent="0.3">
      <c r="A1014" s="206">
        <v>59</v>
      </c>
      <c r="B1014" s="206" t="s">
        <v>1935</v>
      </c>
      <c r="C1014" s="207" t="s">
        <v>428</v>
      </c>
      <c r="D1014" s="207">
        <v>2617</v>
      </c>
      <c r="E1014" s="207" t="s">
        <v>1936</v>
      </c>
      <c r="F1014" s="66">
        <f>IFERROR(VLOOKUP(D1014,'Vta RdV'!$A$3:$B$2000,2,0),0)</f>
        <v>3220.5400000000004</v>
      </c>
      <c r="G1014" s="66">
        <f>VLOOKUP(D1014,Objetivos!$G$5:$H$3000,2,0)</f>
        <v>3845.3654323809528</v>
      </c>
      <c r="H1014" s="67">
        <f t="shared" si="38"/>
        <v>0.83751207957521057</v>
      </c>
      <c r="I1014" s="66">
        <f>IF(H1014="",0,RANK($H1014,H1014:H1015,0))</f>
        <v>1</v>
      </c>
      <c r="L1014" s="100"/>
      <c r="M1014" s="84" t="s">
        <v>2582</v>
      </c>
    </row>
    <row r="1015" spans="1:13" ht="18" thickBot="1" x14ac:dyDescent="0.35">
      <c r="A1015" s="208">
        <v>59</v>
      </c>
      <c r="B1015" s="208" t="s">
        <v>1935</v>
      </c>
      <c r="C1015" s="209" t="s">
        <v>428</v>
      </c>
      <c r="D1015" s="209">
        <v>3884</v>
      </c>
      <c r="E1015" s="209" t="s">
        <v>1937</v>
      </c>
      <c r="F1015" s="55">
        <f>IFERROR(VLOOKUP(D1015,'Vta RdV'!$A$3:$B$2000,2,0),0)</f>
        <v>930.45</v>
      </c>
      <c r="G1015" s="55">
        <f>VLOOKUP(D1015,Objetivos!$G$5:$H$3000,2,0)</f>
        <v>3412.7410819047618</v>
      </c>
      <c r="H1015" s="56">
        <f t="shared" si="38"/>
        <v>0.27264007953415725</v>
      </c>
      <c r="I1015" s="55">
        <f>IF(H1015="",0,RANK($H1015,H1014:H1015,0))</f>
        <v>2</v>
      </c>
      <c r="L1015" s="100"/>
      <c r="M1015" s="84" t="s">
        <v>2582</v>
      </c>
    </row>
    <row r="1016" spans="1:13" ht="17.25" x14ac:dyDescent="0.3">
      <c r="A1016" s="210">
        <v>59</v>
      </c>
      <c r="B1016" s="210" t="s">
        <v>1935</v>
      </c>
      <c r="C1016" s="211" t="s">
        <v>428</v>
      </c>
      <c r="D1016" s="211">
        <v>3058</v>
      </c>
      <c r="E1016" s="211" t="s">
        <v>1938</v>
      </c>
      <c r="F1016" s="220">
        <f>IFERROR(VLOOKUP(D1016,'Vta RdV'!$A$3:$B$2000,2,0),0)</f>
        <v>518.37</v>
      </c>
      <c r="G1016" s="220">
        <f>VLOOKUP(D1016,Objetivos!$G$5:$H$3000,2,0)</f>
        <v>3135.5154057142859</v>
      </c>
      <c r="H1016" s="223">
        <f t="shared" si="38"/>
        <v>0.16532210272521775</v>
      </c>
      <c r="I1016" s="220">
        <f>IF(H1016="",0,RANK($H1016,H1016:H1017,0))</f>
        <v>2</v>
      </c>
      <c r="L1016" s="100"/>
      <c r="M1016" s="84" t="s">
        <v>2582</v>
      </c>
    </row>
    <row r="1017" spans="1:13" ht="18" thickBot="1" x14ac:dyDescent="0.35">
      <c r="A1017" s="212">
        <v>59</v>
      </c>
      <c r="B1017" s="212" t="s">
        <v>1935</v>
      </c>
      <c r="C1017" s="213" t="s">
        <v>428</v>
      </c>
      <c r="D1017" s="213">
        <v>52137</v>
      </c>
      <c r="E1017" s="213" t="s">
        <v>1939</v>
      </c>
      <c r="F1017" s="221">
        <f>IFERROR(VLOOKUP(D1017,'Vta RdV'!$A$3:$B$2000,2,0),0)</f>
        <v>595.24</v>
      </c>
      <c r="G1017" s="221">
        <f>VLOOKUP(D1017,Objetivos!$G$5:$H$3000,2,0)</f>
        <v>2739.0301561904762</v>
      </c>
      <c r="H1017" s="224">
        <f t="shared" si="38"/>
        <v>0.21731779719719382</v>
      </c>
      <c r="I1017" s="221">
        <f>IF(H1017="",0,RANK($H1017,H1016:H1017,0))</f>
        <v>1</v>
      </c>
      <c r="L1017" s="100"/>
      <c r="M1017" s="84" t="s">
        <v>2582</v>
      </c>
    </row>
    <row r="1018" spans="1:13" ht="17.25" x14ac:dyDescent="0.3">
      <c r="A1018" s="206">
        <v>59</v>
      </c>
      <c r="B1018" s="206" t="s">
        <v>1935</v>
      </c>
      <c r="C1018" s="207" t="s">
        <v>428</v>
      </c>
      <c r="D1018" s="207">
        <v>2670</v>
      </c>
      <c r="E1018" s="207" t="s">
        <v>1940</v>
      </c>
      <c r="F1018" s="66">
        <f>IFERROR(VLOOKUP(D1018,'Vta RdV'!$A$3:$B$2000,2,0),0)</f>
        <v>1003.0500000000001</v>
      </c>
      <c r="G1018" s="66">
        <f>VLOOKUP(D1018,Objetivos!$G$5:$H$3000,2,0)</f>
        <v>2514.0370285714289</v>
      </c>
      <c r="H1018" s="67">
        <f t="shared" si="38"/>
        <v>0.3989798036387599</v>
      </c>
      <c r="I1018" s="66">
        <f>IF(H1018="",0,RANK($H1018,H1018:H1019,0))</f>
        <v>1</v>
      </c>
      <c r="L1018" s="100"/>
      <c r="M1018" s="84" t="s">
        <v>2582</v>
      </c>
    </row>
    <row r="1019" spans="1:13" ht="18" thickBot="1" x14ac:dyDescent="0.35">
      <c r="A1019" s="208">
        <v>59</v>
      </c>
      <c r="B1019" s="208" t="s">
        <v>1935</v>
      </c>
      <c r="C1019" s="209" t="s">
        <v>428</v>
      </c>
      <c r="D1019" s="209">
        <v>2488</v>
      </c>
      <c r="E1019" s="209" t="s">
        <v>1941</v>
      </c>
      <c r="F1019" s="55">
        <f>IFERROR(VLOOKUP(D1019,'Vta RdV'!$A$3:$B$2000,2,0),0)</f>
        <v>265.03999999999996</v>
      </c>
      <c r="G1019" s="55">
        <f>VLOOKUP(D1019,Objetivos!$G$5:$H$3000,2,0)</f>
        <v>2089.6286639999998</v>
      </c>
      <c r="H1019" s="56">
        <f t="shared" si="38"/>
        <v>0.12683593241521499</v>
      </c>
      <c r="I1019" s="55">
        <f>IF(H1019="",0,RANK($H1019,H1018:H1019,0))</f>
        <v>2</v>
      </c>
      <c r="L1019" s="100"/>
      <c r="M1019" s="84" t="s">
        <v>2582</v>
      </c>
    </row>
    <row r="1020" spans="1:13" ht="17.25" x14ac:dyDescent="0.3">
      <c r="A1020" s="210">
        <v>59</v>
      </c>
      <c r="B1020" s="210" t="s">
        <v>1935</v>
      </c>
      <c r="C1020" s="211" t="s">
        <v>428</v>
      </c>
      <c r="D1020" s="211">
        <v>11324</v>
      </c>
      <c r="E1020" s="211" t="s">
        <v>1942</v>
      </c>
      <c r="F1020" s="220">
        <f>IFERROR(VLOOKUP(D1020,'Vta RdV'!$A$3:$B$2000,2,0),0)</f>
        <v>1212.03</v>
      </c>
      <c r="G1020" s="220">
        <f>VLOOKUP(D1020,Objetivos!$G$5:$H$3000,2,0)</f>
        <v>2064.5988038095238</v>
      </c>
      <c r="H1020" s="223">
        <f t="shared" si="38"/>
        <v>0.58705352234226116</v>
      </c>
      <c r="I1020" s="220">
        <f>IF(H1020="",0,RANK($H1020,H1020:H1021,0))</f>
        <v>1</v>
      </c>
      <c r="L1020" s="100"/>
      <c r="M1020" s="84" t="s">
        <v>2582</v>
      </c>
    </row>
    <row r="1021" spans="1:13" ht="18" thickBot="1" x14ac:dyDescent="0.35">
      <c r="A1021" s="212">
        <v>59</v>
      </c>
      <c r="B1021" s="212" t="s">
        <v>1935</v>
      </c>
      <c r="C1021" s="213" t="s">
        <v>428</v>
      </c>
      <c r="D1021" s="213">
        <v>3620</v>
      </c>
      <c r="E1021" s="213" t="s">
        <v>1943</v>
      </c>
      <c r="F1021" s="221">
        <f>IFERROR(VLOOKUP(D1021,'Vta RdV'!$A$3:$B$2000,2,0),0)</f>
        <v>545.41</v>
      </c>
      <c r="G1021" s="221">
        <f>VLOOKUP(D1021,Objetivos!$G$5:$H$3000,2,0)</f>
        <v>2049.4666133333335</v>
      </c>
      <c r="H1021" s="224">
        <f t="shared" si="38"/>
        <v>0.26612290068630273</v>
      </c>
      <c r="I1021" s="221">
        <f>IF(H1021="",0,RANK($H1021,H1020:H1021,0))</f>
        <v>2</v>
      </c>
      <c r="L1021" s="100"/>
      <c r="M1021" s="84" t="s">
        <v>2582</v>
      </c>
    </row>
    <row r="1022" spans="1:13" ht="17.25" x14ac:dyDescent="0.3">
      <c r="A1022" s="206">
        <v>59</v>
      </c>
      <c r="B1022" s="206" t="s">
        <v>1935</v>
      </c>
      <c r="C1022" s="207" t="s">
        <v>428</v>
      </c>
      <c r="D1022" s="207">
        <v>2069</v>
      </c>
      <c r="E1022" s="207" t="s">
        <v>1944</v>
      </c>
      <c r="F1022" s="66">
        <f>IFERROR(VLOOKUP(D1022,'Vta RdV'!$A$3:$B$2000,2,0),0)</f>
        <v>1315.1999999999998</v>
      </c>
      <c r="G1022" s="66">
        <f>VLOOKUP(D1022,Objetivos!$G$5:$H$3000,2,0)</f>
        <v>1833.4305676190479</v>
      </c>
      <c r="H1022" s="67">
        <f t="shared" si="38"/>
        <v>0.71734377250400105</v>
      </c>
      <c r="I1022" s="66">
        <f>IF(H1022="",0,RANK($H1022,H1022:H1023,0))</f>
        <v>1</v>
      </c>
      <c r="L1022" s="100"/>
      <c r="M1022" s="84" t="s">
        <v>2582</v>
      </c>
    </row>
    <row r="1023" spans="1:13" ht="18" thickBot="1" x14ac:dyDescent="0.35">
      <c r="A1023" s="208">
        <v>59</v>
      </c>
      <c r="B1023" s="208" t="s">
        <v>1935</v>
      </c>
      <c r="C1023" s="209" t="s">
        <v>428</v>
      </c>
      <c r="D1023" s="209">
        <v>11675</v>
      </c>
      <c r="E1023" s="209" t="s">
        <v>1945</v>
      </c>
      <c r="F1023" s="55">
        <f>IFERROR(VLOOKUP(D1023,'Vta RdV'!$A$3:$B$2000,2,0),0)</f>
        <v>0</v>
      </c>
      <c r="G1023" s="55">
        <f>VLOOKUP(D1023,Objetivos!$G$5:$H$3000,2,0)</f>
        <v>1474.0639238095239</v>
      </c>
      <c r="H1023" s="56">
        <f t="shared" si="38"/>
        <v>0</v>
      </c>
      <c r="I1023" s="55">
        <f>IF(H1023="",0,RANK($H1023,H1022:H1023,0))</f>
        <v>2</v>
      </c>
      <c r="L1023" s="100"/>
      <c r="M1023" s="84" t="s">
        <v>2582</v>
      </c>
    </row>
    <row r="1024" spans="1:13" ht="17.25" x14ac:dyDescent="0.3">
      <c r="A1024" s="239">
        <v>59</v>
      </c>
      <c r="B1024" s="239" t="s">
        <v>1935</v>
      </c>
      <c r="C1024" s="240" t="s">
        <v>428</v>
      </c>
      <c r="D1024" s="240">
        <v>52778</v>
      </c>
      <c r="E1024" s="240" t="s">
        <v>1946</v>
      </c>
      <c r="F1024" s="57">
        <f>IFERROR(VLOOKUP(D1024,'Vta RdV'!$A$3:$B$2000,2,0),0)</f>
        <v>615.42999999999995</v>
      </c>
      <c r="G1024" s="57">
        <f>VLOOKUP(D1024,Objetivos!$G$5:$H$3000,2,0)</f>
        <v>1358.3124876190477</v>
      </c>
      <c r="H1024" s="58">
        <f t="shared" si="38"/>
        <v>0.45308425388827273</v>
      </c>
      <c r="I1024" s="57">
        <f>IF(H1024="",0,RANK($H1024,H1024:H1026,0))</f>
        <v>2</v>
      </c>
      <c r="L1024" s="100"/>
      <c r="M1024" s="84" t="s">
        <v>2582</v>
      </c>
    </row>
    <row r="1025" spans="1:13" ht="17.25" x14ac:dyDescent="0.3">
      <c r="A1025" s="239">
        <v>59</v>
      </c>
      <c r="B1025" s="239" t="s">
        <v>1935</v>
      </c>
      <c r="C1025" s="240" t="s">
        <v>428</v>
      </c>
      <c r="D1025" s="240">
        <v>53926</v>
      </c>
      <c r="E1025" s="248" t="s">
        <v>1947</v>
      </c>
      <c r="F1025" s="241">
        <f>IFERROR(VLOOKUP(D1025,'Vta RdV'!$A$3:$B$2000,2,0),0)</f>
        <v>898.56999999999994</v>
      </c>
      <c r="G1025" s="241">
        <f>VLOOKUP(D1025,Objetivos!$G$5:$H$3000,2,0)</f>
        <v>1189.2201676190477</v>
      </c>
      <c r="H1025" s="242">
        <f t="shared" si="38"/>
        <v>0.75559599850971071</v>
      </c>
      <c r="I1025" s="241">
        <f>IF(H1025="",0,RANK($H1025,H1024:H1026,0))</f>
        <v>1</v>
      </c>
      <c r="L1025" s="100"/>
      <c r="M1025" s="84" t="s">
        <v>2582</v>
      </c>
    </row>
    <row r="1026" spans="1:13" ht="18" thickBot="1" x14ac:dyDescent="0.35">
      <c r="A1026" s="243">
        <v>59</v>
      </c>
      <c r="B1026" s="243" t="s">
        <v>1935</v>
      </c>
      <c r="C1026" s="244" t="s">
        <v>428</v>
      </c>
      <c r="D1026" s="244">
        <v>52644</v>
      </c>
      <c r="E1026" s="244" t="s">
        <v>1948</v>
      </c>
      <c r="F1026" s="59">
        <f>IFERROR(VLOOKUP(D1026,'Vta RdV'!$A$3:$B$2000,2,0),0)</f>
        <v>239.95</v>
      </c>
      <c r="G1026" s="59">
        <f>VLOOKUP(D1026,Objetivos!$G$5:$H$3000,2,0)</f>
        <v>1018.0845333333335</v>
      </c>
      <c r="H1026" s="60">
        <f t="shared" si="38"/>
        <v>0.23568769796980835</v>
      </c>
      <c r="I1026" s="59">
        <f>IF(H1026="",0,RANK($H1026,H1024:H1026,0))</f>
        <v>3</v>
      </c>
      <c r="L1026" s="100"/>
      <c r="M1026" s="84" t="s">
        <v>2582</v>
      </c>
    </row>
    <row r="1027" spans="1:13" ht="17.25" x14ac:dyDescent="0.3">
      <c r="A1027" s="206">
        <v>60</v>
      </c>
      <c r="B1027" s="206" t="s">
        <v>1949</v>
      </c>
      <c r="C1027" s="207" t="s">
        <v>435</v>
      </c>
      <c r="D1027" s="207">
        <v>2772</v>
      </c>
      <c r="E1027" s="207" t="s">
        <v>1950</v>
      </c>
      <c r="F1027" s="66">
        <f>IFERROR(VLOOKUP(D1027,'Vta RdV'!$A$3:$B$2000,2,0),0)</f>
        <v>1276.3899999999999</v>
      </c>
      <c r="G1027" s="66">
        <f>VLOOKUP(D1027,Objetivos!$G$5:$H$3000,2,0)</f>
        <v>4414.9211580952388</v>
      </c>
      <c r="H1027" s="67">
        <f t="shared" si="38"/>
        <v>0.28910822057594388</v>
      </c>
      <c r="I1027" s="66">
        <f>IF(H1027="",0,RANK($H1027,H1027:H1028,0))</f>
        <v>2</v>
      </c>
      <c r="L1027" s="100"/>
      <c r="M1027" s="84" t="s">
        <v>2582</v>
      </c>
    </row>
    <row r="1028" spans="1:13" ht="18" thickBot="1" x14ac:dyDescent="0.35">
      <c r="A1028" s="208">
        <v>60</v>
      </c>
      <c r="B1028" s="208" t="s">
        <v>1949</v>
      </c>
      <c r="C1028" s="209" t="s">
        <v>435</v>
      </c>
      <c r="D1028" s="209">
        <v>9184</v>
      </c>
      <c r="E1028" s="209" t="s">
        <v>1951</v>
      </c>
      <c r="F1028" s="55">
        <f>IFERROR(VLOOKUP(D1028,'Vta RdV'!$A$3:$B$2000,2,0),0)</f>
        <v>3723.89</v>
      </c>
      <c r="G1028" s="55">
        <f>VLOOKUP(D1028,Objetivos!$G$5:$H$3000,2,0)</f>
        <v>4369.176205714286</v>
      </c>
      <c r="H1028" s="56">
        <f t="shared" ref="H1028:H1093" si="39">+F1028/G1028</f>
        <v>0.8523094113553169</v>
      </c>
      <c r="I1028" s="55">
        <f>IF(H1028="",0,RANK($H1028,H1027:H1028,0))</f>
        <v>1</v>
      </c>
      <c r="L1028" s="100"/>
      <c r="M1028" s="84" t="s">
        <v>2582</v>
      </c>
    </row>
    <row r="1029" spans="1:13" ht="17.25" x14ac:dyDescent="0.3">
      <c r="A1029" s="210">
        <v>60</v>
      </c>
      <c r="B1029" s="210" t="s">
        <v>1949</v>
      </c>
      <c r="C1029" s="211" t="s">
        <v>435</v>
      </c>
      <c r="D1029" s="211">
        <v>2579</v>
      </c>
      <c r="E1029" s="211" t="s">
        <v>1952</v>
      </c>
      <c r="F1029" s="220">
        <f>IFERROR(VLOOKUP(D1029,'Vta RdV'!$A$3:$B$2000,2,0),0)</f>
        <v>3050.9700000000003</v>
      </c>
      <c r="G1029" s="220">
        <f>VLOOKUP(D1029,Objetivos!$G$5:$H$3000,2,0)</f>
        <v>4034.3313600000001</v>
      </c>
      <c r="H1029" s="223">
        <f t="shared" si="39"/>
        <v>0.75625171255144497</v>
      </c>
      <c r="I1029" s="220">
        <f>IF(H1029="",0,RANK($H1029,H1029:H1030,0))</f>
        <v>1</v>
      </c>
      <c r="L1029" s="100"/>
      <c r="M1029" s="84" t="s">
        <v>2582</v>
      </c>
    </row>
    <row r="1030" spans="1:13" ht="18" thickBot="1" x14ac:dyDescent="0.35">
      <c r="A1030" s="212">
        <v>60</v>
      </c>
      <c r="B1030" s="212" t="s">
        <v>1949</v>
      </c>
      <c r="C1030" s="213" t="s">
        <v>435</v>
      </c>
      <c r="D1030" s="213">
        <v>907</v>
      </c>
      <c r="E1030" s="213" t="s">
        <v>1953</v>
      </c>
      <c r="F1030" s="221">
        <f>IFERROR(VLOOKUP(D1030,'Vta RdV'!$A$3:$B$2000,2,0),0)</f>
        <v>2289.7199999999998</v>
      </c>
      <c r="G1030" s="221">
        <f>VLOOKUP(D1030,Objetivos!$G$5:$H$3000,2,0)</f>
        <v>3163.6888160000003</v>
      </c>
      <c r="H1030" s="224">
        <f t="shared" si="39"/>
        <v>0.72375006935574648</v>
      </c>
      <c r="I1030" s="221">
        <f>IF(H1030="",0,RANK($H1030,H1029:H1030,0))</f>
        <v>2</v>
      </c>
      <c r="L1030" s="100"/>
      <c r="M1030" s="84" t="s">
        <v>2582</v>
      </c>
    </row>
    <row r="1031" spans="1:13" ht="17.25" x14ac:dyDescent="0.3">
      <c r="A1031" s="206">
        <v>60</v>
      </c>
      <c r="B1031" s="206" t="s">
        <v>1949</v>
      </c>
      <c r="C1031" s="207" t="s">
        <v>435</v>
      </c>
      <c r="D1031" s="207">
        <v>915</v>
      </c>
      <c r="E1031" s="207" t="s">
        <v>1954</v>
      </c>
      <c r="F1031" s="66">
        <f>IFERROR(VLOOKUP(D1031,'Vta RdV'!$A$3:$B$2000,2,0),0)</f>
        <v>1890.8899999999999</v>
      </c>
      <c r="G1031" s="66">
        <f>VLOOKUP(D1031,Objetivos!$G$5:$H$3000,2,0)</f>
        <v>3164.867596190476</v>
      </c>
      <c r="H1031" s="67">
        <f t="shared" si="39"/>
        <v>0.59746259283517833</v>
      </c>
      <c r="I1031" s="66">
        <f>IF(H1031="",0,RANK($H1031,H1031:H1032,0))</f>
        <v>1</v>
      </c>
      <c r="L1031" s="100"/>
      <c r="M1031" s="84" t="s">
        <v>2582</v>
      </c>
    </row>
    <row r="1032" spans="1:13" ht="18" thickBot="1" x14ac:dyDescent="0.35">
      <c r="A1032" s="208">
        <v>60</v>
      </c>
      <c r="B1032" s="208" t="s">
        <v>1949</v>
      </c>
      <c r="C1032" s="209" t="s">
        <v>435</v>
      </c>
      <c r="D1032" s="209">
        <v>11657</v>
      </c>
      <c r="E1032" s="209" t="s">
        <v>1955</v>
      </c>
      <c r="F1032" s="55">
        <f>IFERROR(VLOOKUP(D1032,'Vta RdV'!$A$3:$B$2000,2,0),0)</f>
        <v>1099.0500000000002</v>
      </c>
      <c r="G1032" s="55">
        <f>VLOOKUP(D1032,Objetivos!$G$5:$H$3000,2,0)</f>
        <v>2769.4285638095243</v>
      </c>
      <c r="H1032" s="56">
        <f t="shared" si="39"/>
        <v>0.39685082127129767</v>
      </c>
      <c r="I1032" s="55">
        <f>IF(H1032="",0,RANK($H1032,H1031:H1032,0))</f>
        <v>2</v>
      </c>
      <c r="L1032" s="100"/>
      <c r="M1032" s="84" t="s">
        <v>2582</v>
      </c>
    </row>
    <row r="1033" spans="1:13" ht="17.25" x14ac:dyDescent="0.3">
      <c r="A1033" s="210">
        <v>60</v>
      </c>
      <c r="B1033" s="210" t="s">
        <v>1949</v>
      </c>
      <c r="C1033" s="211" t="s">
        <v>435</v>
      </c>
      <c r="D1033" s="211">
        <v>52718</v>
      </c>
      <c r="E1033" s="211" t="s">
        <v>1956</v>
      </c>
      <c r="F1033" s="220">
        <f>IFERROR(VLOOKUP(D1033,'Vta RdV'!$A$3:$B$2000,2,0),0)</f>
        <v>666.91000000000008</v>
      </c>
      <c r="G1033" s="220">
        <f>VLOOKUP(D1033,Objetivos!$G$5:$H$3000,2,0)</f>
        <v>1835.2814019047619</v>
      </c>
      <c r="H1033" s="223">
        <f t="shared" si="39"/>
        <v>0.36338296639841827</v>
      </c>
      <c r="I1033" s="220">
        <f>IF(H1033="",0,RANK($H1033,H1033:H1034,0))</f>
        <v>2</v>
      </c>
      <c r="L1033" s="100"/>
      <c r="M1033" s="84" t="s">
        <v>2582</v>
      </c>
    </row>
    <row r="1034" spans="1:13" ht="18" thickBot="1" x14ac:dyDescent="0.35">
      <c r="A1034" s="212">
        <v>60</v>
      </c>
      <c r="B1034" s="212" t="s">
        <v>1949</v>
      </c>
      <c r="C1034" s="213" t="s">
        <v>435</v>
      </c>
      <c r="D1034" s="213">
        <v>3698</v>
      </c>
      <c r="E1034" s="213" t="s">
        <v>1957</v>
      </c>
      <c r="F1034" s="221">
        <f>IFERROR(VLOOKUP(D1034,'Vta RdV'!$A$3:$B$2000,2,0),0)</f>
        <v>2483.2899999999995</v>
      </c>
      <c r="G1034" s="221">
        <f>VLOOKUP(D1034,Objetivos!$G$5:$H$3000,2,0)</f>
        <v>2102.9433760000002</v>
      </c>
      <c r="H1034" s="224">
        <f t="shared" si="39"/>
        <v>1.1808639397240714</v>
      </c>
      <c r="I1034" s="221">
        <f>IF(H1034="",0,RANK($H1034,H1033:H1034,0))</f>
        <v>1</v>
      </c>
      <c r="L1034" s="100"/>
      <c r="M1034" s="84" t="s">
        <v>2582</v>
      </c>
    </row>
    <row r="1035" spans="1:13" ht="17.25" x14ac:dyDescent="0.3">
      <c r="A1035" s="206">
        <v>60</v>
      </c>
      <c r="B1035" s="206" t="s">
        <v>1949</v>
      </c>
      <c r="C1035" s="207" t="s">
        <v>435</v>
      </c>
      <c r="D1035" s="207">
        <v>906</v>
      </c>
      <c r="E1035" s="207" t="s">
        <v>1958</v>
      </c>
      <c r="F1035" s="66">
        <f>IFERROR(VLOOKUP(D1035,'Vta RdV'!$A$3:$B$2000,2,0),0)</f>
        <v>0</v>
      </c>
      <c r="G1035" s="66">
        <f>VLOOKUP(D1035,Objetivos!$G$5:$H$3000,2,0)</f>
        <v>1732.3958171428571</v>
      </c>
      <c r="H1035" s="67">
        <f t="shared" ref="H1035:H1038" si="40">+F1035/G1035</f>
        <v>0</v>
      </c>
      <c r="I1035" s="66" t="e">
        <f>IF(H1035="",0,RANK($H1035,H1035:H1036,0))</f>
        <v>#DIV/0!</v>
      </c>
      <c r="L1035" s="100"/>
      <c r="M1035" s="84" t="s">
        <v>2582</v>
      </c>
    </row>
    <row r="1036" spans="1:13" ht="18" thickBot="1" x14ac:dyDescent="0.35">
      <c r="A1036" s="208">
        <v>60</v>
      </c>
      <c r="B1036" s="208" t="s">
        <v>1949</v>
      </c>
      <c r="C1036" s="209" t="s">
        <v>435</v>
      </c>
      <c r="D1036" s="209">
        <v>53018</v>
      </c>
      <c r="E1036" s="209" t="s">
        <v>1959</v>
      </c>
      <c r="F1036" s="55">
        <f>IFERROR(VLOOKUP(D1036,'Vta RdV'!$A$3:$B$2000,2,0),0)</f>
        <v>3473.5299999999997</v>
      </c>
      <c r="G1036" s="55">
        <f>VLOOKUP(D1036,Objetivos!$G$5:$H$3000,2,0)</f>
        <v>0</v>
      </c>
      <c r="H1036" s="56" t="e">
        <f t="shared" si="40"/>
        <v>#DIV/0!</v>
      </c>
      <c r="I1036" s="55" t="e">
        <f>IF(H1036="",0,RANK($H1036,H1035:H1036,0))</f>
        <v>#DIV/0!</v>
      </c>
      <c r="L1036" s="100"/>
      <c r="M1036" s="84" t="s">
        <v>2582</v>
      </c>
    </row>
    <row r="1037" spans="1:13" ht="17.25" x14ac:dyDescent="0.3">
      <c r="A1037" s="210">
        <v>60</v>
      </c>
      <c r="B1037" s="210" t="s">
        <v>1949</v>
      </c>
      <c r="C1037" s="211" t="s">
        <v>435</v>
      </c>
      <c r="D1037" s="211">
        <v>54109</v>
      </c>
      <c r="E1037" s="211" t="s">
        <v>2562</v>
      </c>
      <c r="F1037" s="220">
        <f>IFERROR(VLOOKUP(D1037,'Vta RdV'!$A$3:$B$2000,2,0),0)</f>
        <v>1057.79</v>
      </c>
      <c r="G1037" s="220">
        <f>VLOOKUP(D1037,Objetivos!$G$5:$H$3000,2,0)</f>
        <v>766.14450285714292</v>
      </c>
      <c r="H1037" s="223">
        <f t="shared" si="40"/>
        <v>1.3806664357118514</v>
      </c>
      <c r="I1037" s="220">
        <f>IF(H1037="",0,RANK($H1037,H1037:H1038,0))</f>
        <v>1</v>
      </c>
      <c r="L1037" s="100"/>
      <c r="M1037" s="84" t="s">
        <v>2582</v>
      </c>
    </row>
    <row r="1038" spans="1:13" ht="18" thickBot="1" x14ac:dyDescent="0.35">
      <c r="A1038" s="212">
        <v>60</v>
      </c>
      <c r="B1038" s="212" t="s">
        <v>1949</v>
      </c>
      <c r="C1038" s="213" t="s">
        <v>435</v>
      </c>
      <c r="D1038" s="213">
        <v>53949</v>
      </c>
      <c r="E1038" s="213" t="s">
        <v>1960</v>
      </c>
      <c r="F1038" s="221">
        <f>IFERROR(VLOOKUP(D1038,'Vta RdV'!$A$3:$B$2000,2,0),0)</f>
        <v>879.46</v>
      </c>
      <c r="G1038" s="221">
        <f>VLOOKUP(D1038,Objetivos!$G$5:$H$3000,2,0)</f>
        <v>950.37224380952398</v>
      </c>
      <c r="H1038" s="224">
        <f t="shared" si="40"/>
        <v>0.92538476973477735</v>
      </c>
      <c r="I1038" s="221">
        <f>IF(H1038="",0,RANK($H1038,H1037:H1038,0))</f>
        <v>2</v>
      </c>
      <c r="L1038" s="100"/>
      <c r="M1038" s="84" t="s">
        <v>2582</v>
      </c>
    </row>
    <row r="1039" spans="1:13" ht="17.25" x14ac:dyDescent="0.3">
      <c r="A1039" s="206">
        <v>60</v>
      </c>
      <c r="B1039" s="206" t="s">
        <v>1961</v>
      </c>
      <c r="C1039" s="207" t="s">
        <v>434</v>
      </c>
      <c r="D1039" s="207">
        <v>3644</v>
      </c>
      <c r="E1039" s="207" t="s">
        <v>1962</v>
      </c>
      <c r="F1039" s="66">
        <f>IFERROR(VLOOKUP(D1039,'Vta RdV'!$A$3:$B$2000,2,0),0)</f>
        <v>2018.5600000000002</v>
      </c>
      <c r="G1039" s="66">
        <f>VLOOKUP(D1039,Objetivos!$G$5:$H$3000,2,0)</f>
        <v>5979.1360990476205</v>
      </c>
      <c r="H1039" s="67">
        <f t="shared" si="39"/>
        <v>0.33760061095139215</v>
      </c>
      <c r="I1039" s="66">
        <f>IF(H1039="",0,RANK($H1039,H1039:H1040,0))</f>
        <v>2</v>
      </c>
      <c r="L1039" s="100"/>
      <c r="M1039" s="84" t="s">
        <v>2582</v>
      </c>
    </row>
    <row r="1040" spans="1:13" ht="18" thickBot="1" x14ac:dyDescent="0.35">
      <c r="A1040" s="208">
        <v>60</v>
      </c>
      <c r="B1040" s="208" t="s">
        <v>1961</v>
      </c>
      <c r="C1040" s="209" t="s">
        <v>434</v>
      </c>
      <c r="D1040" s="209">
        <v>3650</v>
      </c>
      <c r="E1040" s="209" t="s">
        <v>1963</v>
      </c>
      <c r="F1040" s="55">
        <f>IFERROR(VLOOKUP(D1040,'Vta RdV'!$A$3:$B$2000,2,0),0)</f>
        <v>2819.7</v>
      </c>
      <c r="G1040" s="55">
        <f>VLOOKUP(D1040,Objetivos!$G$5:$H$3000,2,0)</f>
        <v>3360.8736990476191</v>
      </c>
      <c r="H1040" s="56">
        <f t="shared" si="39"/>
        <v>0.83897826948957555</v>
      </c>
      <c r="I1040" s="55">
        <f>IF(H1040="",0,RANK($H1040,H1039:H1040,0))</f>
        <v>1</v>
      </c>
      <c r="L1040" s="100"/>
      <c r="M1040" s="84" t="s">
        <v>2582</v>
      </c>
    </row>
    <row r="1041" spans="1:13" ht="17.25" x14ac:dyDescent="0.3">
      <c r="A1041" s="210">
        <v>60</v>
      </c>
      <c r="B1041" s="210" t="s">
        <v>1961</v>
      </c>
      <c r="C1041" s="211" t="s">
        <v>434</v>
      </c>
      <c r="D1041" s="211">
        <v>3670</v>
      </c>
      <c r="E1041" s="211" t="s">
        <v>1964</v>
      </c>
      <c r="F1041" s="220">
        <f>IFERROR(VLOOKUP(D1041,'Vta RdV'!$A$3:$B$2000,2,0),0)</f>
        <v>1506.88</v>
      </c>
      <c r="G1041" s="220">
        <f>VLOOKUP(D1041,Objetivos!$G$5:$H$3000,2,0)</f>
        <v>3072.5531276190477</v>
      </c>
      <c r="H1041" s="223">
        <f t="shared" si="39"/>
        <v>0.49043252871845266</v>
      </c>
      <c r="I1041" s="220">
        <f>IF(H1041="",0,RANK($H1041,H1041:H1042,0))</f>
        <v>2</v>
      </c>
      <c r="L1041" s="100"/>
      <c r="M1041" s="84" t="s">
        <v>2582</v>
      </c>
    </row>
    <row r="1042" spans="1:13" ht="18" thickBot="1" x14ac:dyDescent="0.35">
      <c r="A1042" s="212">
        <v>60</v>
      </c>
      <c r="B1042" s="212" t="s">
        <v>1961</v>
      </c>
      <c r="C1042" s="213" t="s">
        <v>434</v>
      </c>
      <c r="D1042" s="213">
        <v>3879</v>
      </c>
      <c r="E1042" s="213" t="s">
        <v>1965</v>
      </c>
      <c r="F1042" s="221">
        <f>IFERROR(VLOOKUP(D1042,'Vta RdV'!$A$3:$B$2000,2,0),0)</f>
        <v>3636.8799999999997</v>
      </c>
      <c r="G1042" s="221">
        <f>VLOOKUP(D1042,Objetivos!$G$5:$H$3000,2,0)</f>
        <v>2700.8693638095242</v>
      </c>
      <c r="H1042" s="224">
        <f t="shared" si="39"/>
        <v>1.3465590186377066</v>
      </c>
      <c r="I1042" s="221">
        <f>IF(H1042="",0,RANK($H1042,H1041:H1042,0))</f>
        <v>1</v>
      </c>
      <c r="L1042" s="100"/>
      <c r="M1042" s="84" t="s">
        <v>2582</v>
      </c>
    </row>
    <row r="1043" spans="1:13" ht="17.25" x14ac:dyDescent="0.3">
      <c r="A1043" s="214">
        <v>60</v>
      </c>
      <c r="B1043" s="214" t="s">
        <v>1961</v>
      </c>
      <c r="C1043" s="215" t="s">
        <v>434</v>
      </c>
      <c r="D1043" s="215">
        <v>30003</v>
      </c>
      <c r="E1043" s="215" t="s">
        <v>1966</v>
      </c>
      <c r="F1043" s="53">
        <f>IFERROR(VLOOKUP(D1043,'Vta RdV'!$A$3:$B$2000,2,0),0)</f>
        <v>378.05</v>
      </c>
      <c r="G1043" s="53">
        <f>VLOOKUP(D1043,Objetivos!$G$5:$H$3000,2,0)</f>
        <v>2458.1204419047622</v>
      </c>
      <c r="H1043" s="61">
        <f t="shared" si="39"/>
        <v>0.15379636959816928</v>
      </c>
      <c r="I1043" s="53">
        <f>IF(H1043="",0,RANK($H1043,H1043:H1045,0))</f>
        <v>3</v>
      </c>
      <c r="L1043" s="100"/>
      <c r="M1043" s="84" t="s">
        <v>2582</v>
      </c>
    </row>
    <row r="1044" spans="1:13" ht="17.25" x14ac:dyDescent="0.3">
      <c r="A1044" s="206">
        <v>60</v>
      </c>
      <c r="B1044" s="206" t="s">
        <v>1961</v>
      </c>
      <c r="C1044" s="207" t="s">
        <v>434</v>
      </c>
      <c r="D1044" s="207">
        <v>3613</v>
      </c>
      <c r="E1044" s="207" t="s">
        <v>2563</v>
      </c>
      <c r="F1044" s="66">
        <f>IFERROR(VLOOKUP(D1044,'Vta RdV'!$A$3:$B$2000,2,0),0)</f>
        <v>1962.07</v>
      </c>
      <c r="G1044" s="66">
        <f>VLOOKUP(D1044,Objetivos!$G$5:$H$3000,2,0)</f>
        <v>2505.2046247619051</v>
      </c>
      <c r="H1044" s="67">
        <f t="shared" si="39"/>
        <v>0.7831975003584688</v>
      </c>
      <c r="I1044" s="66">
        <f>IF(H1044="",0,RANK($H1044,H1043:H1045,0))</f>
        <v>1</v>
      </c>
      <c r="L1044" s="100"/>
      <c r="M1044" s="84" t="s">
        <v>2582</v>
      </c>
    </row>
    <row r="1045" spans="1:13" ht="18" thickBot="1" x14ac:dyDescent="0.35">
      <c r="A1045" s="208">
        <v>60</v>
      </c>
      <c r="B1045" s="208" t="s">
        <v>1961</v>
      </c>
      <c r="C1045" s="209" t="s">
        <v>434</v>
      </c>
      <c r="D1045" s="209">
        <v>30381</v>
      </c>
      <c r="E1045" s="209" t="s">
        <v>1967</v>
      </c>
      <c r="F1045" s="55">
        <f>IFERROR(VLOOKUP(D1045,'Vta RdV'!$A$3:$B$2000,2,0),0)</f>
        <v>970.32</v>
      </c>
      <c r="G1045" s="55">
        <f>VLOOKUP(D1045,Objetivos!$G$5:$H$3000,2,0)</f>
        <v>2441.6766095238095</v>
      </c>
      <c r="H1045" s="56">
        <f t="shared" si="39"/>
        <v>0.39739906432131394</v>
      </c>
      <c r="I1045" s="55">
        <f>IF(H1045="",0,RANK($H1045,H1043:H1045,0))</f>
        <v>2</v>
      </c>
      <c r="L1045" s="100"/>
      <c r="M1045" s="84" t="s">
        <v>2582</v>
      </c>
    </row>
    <row r="1046" spans="1:13" ht="17.25" x14ac:dyDescent="0.3">
      <c r="A1046" s="210">
        <v>60</v>
      </c>
      <c r="B1046" s="210" t="s">
        <v>1961</v>
      </c>
      <c r="C1046" s="211" t="s">
        <v>434</v>
      </c>
      <c r="D1046" s="211">
        <v>52872</v>
      </c>
      <c r="E1046" s="211" t="s">
        <v>1968</v>
      </c>
      <c r="F1046" s="220">
        <f>IFERROR(VLOOKUP(D1046,'Vta RdV'!$A$3:$B$2000,2,0),0)</f>
        <v>2112.88</v>
      </c>
      <c r="G1046" s="220">
        <f>VLOOKUP(D1046,Objetivos!$G$5:$H$3000,2,0)</f>
        <v>1811.3154133333335</v>
      </c>
      <c r="H1046" s="223">
        <f t="shared" si="39"/>
        <v>1.16648927318059</v>
      </c>
      <c r="I1046" s="220">
        <f>IF(H1046="",0,RANK($H1046,H1046:H1047,0))</f>
        <v>1</v>
      </c>
      <c r="L1046" s="100"/>
      <c r="M1046" s="84" t="s">
        <v>2582</v>
      </c>
    </row>
    <row r="1047" spans="1:13" ht="18" thickBot="1" x14ac:dyDescent="0.35">
      <c r="A1047" s="212">
        <v>60</v>
      </c>
      <c r="B1047" s="212" t="s">
        <v>1961</v>
      </c>
      <c r="C1047" s="213" t="s">
        <v>434</v>
      </c>
      <c r="D1047" s="213">
        <v>53546</v>
      </c>
      <c r="E1047" s="213" t="s">
        <v>1969</v>
      </c>
      <c r="F1047" s="221">
        <f>IFERROR(VLOOKUP(D1047,'Vta RdV'!$A$3:$B$2000,2,0),0)</f>
        <v>868.63</v>
      </c>
      <c r="G1047" s="221">
        <f>VLOOKUP(D1047,Objetivos!$G$5:$H$3000,2,0)</f>
        <v>1511.7182476190476</v>
      </c>
      <c r="H1047" s="224">
        <f t="shared" si="39"/>
        <v>0.57459781369186358</v>
      </c>
      <c r="I1047" s="221">
        <f>IF(H1047="",0,RANK($H1047,H1046:H1047,0))</f>
        <v>2</v>
      </c>
      <c r="L1047" s="100"/>
      <c r="M1047" s="84" t="s">
        <v>2582</v>
      </c>
    </row>
    <row r="1048" spans="1:13" ht="17.25" x14ac:dyDescent="0.3">
      <c r="A1048" s="206">
        <v>60</v>
      </c>
      <c r="B1048" s="206" t="s">
        <v>1961</v>
      </c>
      <c r="C1048" s="207" t="s">
        <v>434</v>
      </c>
      <c r="D1048" s="207">
        <v>53887</v>
      </c>
      <c r="E1048" s="207" t="s">
        <v>1970</v>
      </c>
      <c r="F1048" s="66">
        <f>IFERROR(VLOOKUP(D1048,'Vta RdV'!$A$3:$B$2000,2,0),0)</f>
        <v>11.9</v>
      </c>
      <c r="G1048" s="66">
        <f>VLOOKUP(D1048,Objetivos!$G$5:$H$3000,2,0)</f>
        <v>1250.6814171428571</v>
      </c>
      <c r="H1048" s="67">
        <f t="shared" si="39"/>
        <v>9.5148131545643184E-3</v>
      </c>
      <c r="I1048" s="66">
        <f>IF(H1048="",0,RANK($H1048,H1048:H1049,0))</f>
        <v>2</v>
      </c>
      <c r="L1048" s="100"/>
      <c r="M1048" s="84" t="s">
        <v>2582</v>
      </c>
    </row>
    <row r="1049" spans="1:13" ht="18" thickBot="1" x14ac:dyDescent="0.35">
      <c r="A1049" s="208">
        <v>60</v>
      </c>
      <c r="B1049" s="208" t="s">
        <v>1961</v>
      </c>
      <c r="C1049" s="209" t="s">
        <v>434</v>
      </c>
      <c r="D1049" s="209">
        <v>54009</v>
      </c>
      <c r="E1049" s="209" t="s">
        <v>1971</v>
      </c>
      <c r="F1049" s="55">
        <f>IFERROR(VLOOKUP(D1049,'Vta RdV'!$A$3:$B$2000,2,0),0)</f>
        <v>363.39</v>
      </c>
      <c r="G1049" s="55">
        <f>VLOOKUP(D1049,Objetivos!$G$5:$H$3000,2,0)</f>
        <v>835.87216761904767</v>
      </c>
      <c r="H1049" s="56">
        <f t="shared" si="39"/>
        <v>0.43474350992581023</v>
      </c>
      <c r="I1049" s="55">
        <f>IF(H1049="",0,RANK($H1049,H1048:H1049,0))</f>
        <v>1</v>
      </c>
      <c r="L1049" s="100"/>
      <c r="M1049" s="84" t="s">
        <v>2582</v>
      </c>
    </row>
    <row r="1050" spans="1:13" ht="17.25" x14ac:dyDescent="0.3">
      <c r="A1050" s="210">
        <v>60</v>
      </c>
      <c r="B1050" s="210" t="s">
        <v>1972</v>
      </c>
      <c r="C1050" s="211" t="s">
        <v>431</v>
      </c>
      <c r="D1050" s="211">
        <v>10499</v>
      </c>
      <c r="E1050" s="211" t="s">
        <v>1973</v>
      </c>
      <c r="F1050" s="220">
        <f>IFERROR(VLOOKUP(D1050,'Vta RdV'!$A$3:$B$2000,2,0),0)</f>
        <v>1465.3</v>
      </c>
      <c r="G1050" s="220">
        <f>VLOOKUP(D1050,Objetivos!$G$5:$H$3000,2,0)</f>
        <v>1868.7782780952382</v>
      </c>
      <c r="H1050" s="223">
        <f t="shared" si="39"/>
        <v>0.78409515841200517</v>
      </c>
      <c r="I1050" s="220">
        <f>IF(H1050="",0,RANK($H1050,H1050:H1051,0))</f>
        <v>1</v>
      </c>
      <c r="L1050" s="100"/>
      <c r="M1050" s="84" t="s">
        <v>2582</v>
      </c>
    </row>
    <row r="1051" spans="1:13" ht="18" thickBot="1" x14ac:dyDescent="0.35">
      <c r="A1051" s="212">
        <v>60</v>
      </c>
      <c r="B1051" s="212" t="s">
        <v>1972</v>
      </c>
      <c r="C1051" s="213" t="s">
        <v>431</v>
      </c>
      <c r="D1051" s="213">
        <v>10531</v>
      </c>
      <c r="E1051" s="213" t="s">
        <v>1974</v>
      </c>
      <c r="F1051" s="221">
        <f>IFERROR(VLOOKUP(D1051,'Vta RdV'!$A$3:$B$2000,2,0),0)</f>
        <v>1062.6799999999998</v>
      </c>
      <c r="G1051" s="221">
        <f>VLOOKUP(D1051,Objetivos!$G$5:$H$3000,2,0)</f>
        <v>1587.8910704761904</v>
      </c>
      <c r="H1051" s="224">
        <f t="shared" si="39"/>
        <v>0.66923986144799863</v>
      </c>
      <c r="I1051" s="221">
        <f>IF(H1051="",0,RANK($H1051,H1050:H1051,0))</f>
        <v>2</v>
      </c>
      <c r="L1051" s="100"/>
      <c r="M1051" s="84" t="s">
        <v>2582</v>
      </c>
    </row>
    <row r="1052" spans="1:13" ht="17.25" x14ac:dyDescent="0.3">
      <c r="A1052" s="206">
        <v>60</v>
      </c>
      <c r="B1052" s="206" t="s">
        <v>1972</v>
      </c>
      <c r="C1052" s="207" t="s">
        <v>431</v>
      </c>
      <c r="D1052" s="207">
        <v>1924</v>
      </c>
      <c r="E1052" s="207" t="s">
        <v>1975</v>
      </c>
      <c r="F1052" s="66">
        <f>IFERROR(VLOOKUP(D1052,'Vta RdV'!$A$3:$B$2000,2,0),0)</f>
        <v>1279.1199999999999</v>
      </c>
      <c r="G1052" s="66">
        <f>VLOOKUP(D1052,Objetivos!$G$5:$H$3000,2,0)</f>
        <v>1261.4312685714287</v>
      </c>
      <c r="H1052" s="67">
        <f t="shared" si="39"/>
        <v>1.0140227469139904</v>
      </c>
      <c r="I1052" s="66">
        <f>IF(H1052="",0,RANK($H1052,H1052:H1053,0))</f>
        <v>1</v>
      </c>
      <c r="L1052" s="100"/>
      <c r="M1052" s="84" t="s">
        <v>2582</v>
      </c>
    </row>
    <row r="1053" spans="1:13" ht="18" thickBot="1" x14ac:dyDescent="0.35">
      <c r="A1053" s="208">
        <v>60</v>
      </c>
      <c r="B1053" s="208" t="s">
        <v>1972</v>
      </c>
      <c r="C1053" s="209" t="s">
        <v>431</v>
      </c>
      <c r="D1053" s="209">
        <v>9573</v>
      </c>
      <c r="E1053" s="209" t="s">
        <v>1976</v>
      </c>
      <c r="F1053" s="55">
        <f>IFERROR(VLOOKUP(D1053,'Vta RdV'!$A$3:$B$2000,2,0),0)</f>
        <v>1072.56</v>
      </c>
      <c r="G1053" s="55">
        <f>VLOOKUP(D1053,Objetivos!$G$5:$H$3000,2,0)</f>
        <v>1449.2637280000001</v>
      </c>
      <c r="H1053" s="56">
        <f t="shared" si="39"/>
        <v>0.74007234106393083</v>
      </c>
      <c r="I1053" s="55">
        <f>IF(H1053="",0,RANK($H1053,H1052:H1053,0))</f>
        <v>2</v>
      </c>
      <c r="L1053" s="100"/>
      <c r="M1053" s="84" t="s">
        <v>2582</v>
      </c>
    </row>
    <row r="1054" spans="1:13" ht="17.25" x14ac:dyDescent="0.3">
      <c r="A1054" s="210">
        <v>60</v>
      </c>
      <c r="B1054" s="210" t="s">
        <v>1972</v>
      </c>
      <c r="C1054" s="211" t="s">
        <v>431</v>
      </c>
      <c r="D1054" s="211">
        <v>1936</v>
      </c>
      <c r="E1054" s="211" t="s">
        <v>1977</v>
      </c>
      <c r="F1054" s="220">
        <f>IFERROR(VLOOKUP(D1054,'Vta RdV'!$A$3:$B$2000,2,0),0)</f>
        <v>397</v>
      </c>
      <c r="G1054" s="220">
        <f>VLOOKUP(D1054,Objetivos!$G$5:$H$3000,2,0)</f>
        <v>1228.1612571428573</v>
      </c>
      <c r="H1054" s="223">
        <f t="shared" si="39"/>
        <v>0.32324745442920427</v>
      </c>
      <c r="I1054" s="220">
        <f>IF(H1054="",0,RANK($H1054,H1054:H1055,0))</f>
        <v>1</v>
      </c>
      <c r="L1054" s="100"/>
      <c r="M1054" s="84" t="s">
        <v>2582</v>
      </c>
    </row>
    <row r="1055" spans="1:13" ht="18" thickBot="1" x14ac:dyDescent="0.35">
      <c r="A1055" s="212">
        <v>60</v>
      </c>
      <c r="B1055" s="212" t="s">
        <v>1972</v>
      </c>
      <c r="C1055" s="213" t="s">
        <v>431</v>
      </c>
      <c r="D1055" s="213">
        <v>53383</v>
      </c>
      <c r="E1055" s="213" t="s">
        <v>1978</v>
      </c>
      <c r="F1055" s="221">
        <f>IFERROR(VLOOKUP(D1055,'Vta RdV'!$A$3:$B$2000,2,0),0)</f>
        <v>214.28</v>
      </c>
      <c r="G1055" s="221">
        <f>VLOOKUP(D1055,Objetivos!$G$5:$H$3000,2,0)</f>
        <v>672.10209600000007</v>
      </c>
      <c r="H1055" s="224">
        <f t="shared" si="39"/>
        <v>0.31882060965928005</v>
      </c>
      <c r="I1055" s="221">
        <f>IF(H1055="",0,RANK($H1055,H1054:H1055,0))</f>
        <v>2</v>
      </c>
      <c r="L1055" s="100"/>
      <c r="M1055" s="84" t="s">
        <v>2582</v>
      </c>
    </row>
    <row r="1056" spans="1:13" ht="17.25" x14ac:dyDescent="0.3">
      <c r="A1056" s="214">
        <v>60</v>
      </c>
      <c r="B1056" s="214" t="s">
        <v>1972</v>
      </c>
      <c r="C1056" s="215" t="s">
        <v>431</v>
      </c>
      <c r="D1056" s="215">
        <v>53587</v>
      </c>
      <c r="E1056" s="215" t="s">
        <v>1979</v>
      </c>
      <c r="F1056" s="53">
        <f>IFERROR(VLOOKUP(D1056,'Vta RdV'!$A$3:$B$2000,2,0),0)</f>
        <v>183.97</v>
      </c>
      <c r="G1056" s="53">
        <f>VLOOKUP(D1056,Objetivos!$G$5:$H$3000,2,0)</f>
        <v>769.74768800000004</v>
      </c>
      <c r="H1056" s="61">
        <f t="shared" si="39"/>
        <v>0.2390003930742563</v>
      </c>
      <c r="I1056" s="53">
        <f>IF(H1056="",0,RANK($H1056,H1056:H1058,0))</f>
        <v>3</v>
      </c>
      <c r="L1056" s="100"/>
      <c r="M1056" s="84" t="s">
        <v>2582</v>
      </c>
    </row>
    <row r="1057" spans="1:13" ht="17.25" x14ac:dyDescent="0.3">
      <c r="A1057" s="206">
        <v>60</v>
      </c>
      <c r="B1057" s="206" t="s">
        <v>1972</v>
      </c>
      <c r="C1057" s="207" t="s">
        <v>431</v>
      </c>
      <c r="D1057" s="207">
        <v>53716</v>
      </c>
      <c r="E1057" s="207" t="s">
        <v>1980</v>
      </c>
      <c r="F1057" s="66">
        <f>IFERROR(VLOOKUP(D1057,'Vta RdV'!$A$3:$B$2000,2,0),0)</f>
        <v>432.5</v>
      </c>
      <c r="G1057" s="66">
        <f>VLOOKUP(D1057,Objetivos!$G$5:$H$3000,2,0)</f>
        <v>706.75084952380962</v>
      </c>
      <c r="H1057" s="67">
        <f t="shared" si="39"/>
        <v>0.61195540166864637</v>
      </c>
      <c r="I1057" s="66">
        <f>IF(H1057="",0,RANK($H1057,H1056:H1058,0))</f>
        <v>1</v>
      </c>
      <c r="L1057" s="100"/>
      <c r="M1057" s="84" t="s">
        <v>2582</v>
      </c>
    </row>
    <row r="1058" spans="1:13" ht="18" thickBot="1" x14ac:dyDescent="0.35">
      <c r="A1058" s="208">
        <v>60</v>
      </c>
      <c r="B1058" s="208" t="s">
        <v>1972</v>
      </c>
      <c r="C1058" s="209" t="s">
        <v>431</v>
      </c>
      <c r="D1058" s="209">
        <v>53902</v>
      </c>
      <c r="E1058" s="209" t="s">
        <v>1981</v>
      </c>
      <c r="F1058" s="55">
        <f>IFERROR(VLOOKUP(D1058,'Vta RdV'!$A$3:$B$2000,2,0),0)</f>
        <v>309.55</v>
      </c>
      <c r="G1058" s="55">
        <f>VLOOKUP(D1058,Objetivos!$G$5:$H$3000,2,0)</f>
        <v>648.31131428571427</v>
      </c>
      <c r="H1058" s="56">
        <f t="shared" si="39"/>
        <v>0.47747122898981165</v>
      </c>
      <c r="I1058" s="55">
        <f>IF(H1058="",0,RANK($H1058,H1056:H1058,0))</f>
        <v>2</v>
      </c>
      <c r="L1058" s="100"/>
      <c r="M1058" s="84" t="s">
        <v>2582</v>
      </c>
    </row>
    <row r="1059" spans="1:13" ht="17.25" x14ac:dyDescent="0.3">
      <c r="A1059" s="210">
        <v>60</v>
      </c>
      <c r="B1059" s="210" t="s">
        <v>1982</v>
      </c>
      <c r="C1059" s="211" t="s">
        <v>433</v>
      </c>
      <c r="D1059" s="211">
        <v>2576</v>
      </c>
      <c r="E1059" s="211" t="s">
        <v>1983</v>
      </c>
      <c r="F1059" s="220">
        <f>IFERROR(VLOOKUP(D1059,'Vta RdV'!$A$3:$B$2000,2,0),0)</f>
        <v>6934.27</v>
      </c>
      <c r="G1059" s="220">
        <f>VLOOKUP(D1059,Objetivos!$G$5:$H$3000,2,0)</f>
        <v>9939.6475504761911</v>
      </c>
      <c r="H1059" s="223">
        <f t="shared" si="39"/>
        <v>0.69763741267342938</v>
      </c>
      <c r="I1059" s="220">
        <f>IF(H1059="",0,RANK($H1059,H1059:H1060,0))</f>
        <v>1</v>
      </c>
      <c r="L1059" s="100"/>
      <c r="M1059" s="84" t="s">
        <v>2582</v>
      </c>
    </row>
    <row r="1060" spans="1:13" ht="18" thickBot="1" x14ac:dyDescent="0.35">
      <c r="A1060" s="212">
        <v>60</v>
      </c>
      <c r="B1060" s="212" t="s">
        <v>1982</v>
      </c>
      <c r="C1060" s="213" t="s">
        <v>433</v>
      </c>
      <c r="D1060" s="213">
        <v>2131</v>
      </c>
      <c r="E1060" s="213" t="s">
        <v>1984</v>
      </c>
      <c r="F1060" s="221">
        <f>IFERROR(VLOOKUP(D1060,'Vta RdV'!$A$3:$B$2000,2,0),0)</f>
        <v>2643.9800000000005</v>
      </c>
      <c r="G1060" s="221">
        <f>VLOOKUP(D1060,Objetivos!$G$5:$H$3000,2,0)</f>
        <v>6618.4468266666663</v>
      </c>
      <c r="H1060" s="224">
        <f t="shared" si="39"/>
        <v>0.39948647609391191</v>
      </c>
      <c r="I1060" s="221">
        <f>IF(H1060="",0,RANK($H1060,H1059:H1060,0))</f>
        <v>2</v>
      </c>
      <c r="L1060" s="100"/>
      <c r="M1060" s="84" t="s">
        <v>2582</v>
      </c>
    </row>
    <row r="1061" spans="1:13" ht="17.25" x14ac:dyDescent="0.3">
      <c r="A1061" s="206">
        <v>60</v>
      </c>
      <c r="B1061" s="206" t="s">
        <v>1982</v>
      </c>
      <c r="C1061" s="207" t="s">
        <v>433</v>
      </c>
      <c r="D1061" s="207">
        <v>946</v>
      </c>
      <c r="E1061" s="207" t="s">
        <v>1985</v>
      </c>
      <c r="F1061" s="66">
        <f>IFERROR(VLOOKUP(D1061,'Vta RdV'!$A$3:$B$2000,2,0),0)</f>
        <v>3340.9200000000005</v>
      </c>
      <c r="G1061" s="66">
        <f>VLOOKUP(D1061,Objetivos!$G$5:$H$3000,2,0)</f>
        <v>5338.7459352380956</v>
      </c>
      <c r="H1061" s="67">
        <f t="shared" si="39"/>
        <v>0.62578741159950013</v>
      </c>
      <c r="I1061" s="66">
        <f>IF(H1061="",0,RANK($H1061,H1061:H1062,0))</f>
        <v>1</v>
      </c>
      <c r="L1061" s="100"/>
      <c r="M1061" s="84" t="s">
        <v>2582</v>
      </c>
    </row>
    <row r="1062" spans="1:13" ht="18" thickBot="1" x14ac:dyDescent="0.35">
      <c r="A1062" s="208">
        <v>60</v>
      </c>
      <c r="B1062" s="208" t="s">
        <v>1982</v>
      </c>
      <c r="C1062" s="209" t="s">
        <v>433</v>
      </c>
      <c r="D1062" s="209">
        <v>2781</v>
      </c>
      <c r="E1062" s="209" t="s">
        <v>1986</v>
      </c>
      <c r="F1062" s="55">
        <f>IFERROR(VLOOKUP(D1062,'Vta RdV'!$A$3:$B$2000,2,0),0)</f>
        <v>1895.4400000000005</v>
      </c>
      <c r="G1062" s="55">
        <f>VLOOKUP(D1062,Objetivos!$G$5:$H$3000,2,0)</f>
        <v>4142.1183390476199</v>
      </c>
      <c r="H1062" s="56">
        <f t="shared" si="39"/>
        <v>0.45760160498838165</v>
      </c>
      <c r="I1062" s="55">
        <f>IF(H1062="",0,RANK($H1062,H1061:H1062,0))</f>
        <v>2</v>
      </c>
      <c r="L1062" s="100"/>
      <c r="M1062" s="84" t="s">
        <v>2582</v>
      </c>
    </row>
    <row r="1063" spans="1:13" ht="17.25" x14ac:dyDescent="0.3">
      <c r="A1063" s="210">
        <v>60</v>
      </c>
      <c r="B1063" s="210" t="s">
        <v>1982</v>
      </c>
      <c r="C1063" s="211" t="s">
        <v>433</v>
      </c>
      <c r="D1063" s="211">
        <v>2614</v>
      </c>
      <c r="E1063" s="211" t="s">
        <v>1987</v>
      </c>
      <c r="F1063" s="220">
        <f>IFERROR(VLOOKUP(D1063,'Vta RdV'!$A$3:$B$2000,2,0),0)</f>
        <v>1616.1299999999999</v>
      </c>
      <c r="G1063" s="220">
        <f>VLOOKUP(D1063,Objetivos!$G$5:$H$3000,2,0)</f>
        <v>3078.4788114285711</v>
      </c>
      <c r="H1063" s="223">
        <f t="shared" si="39"/>
        <v>0.52497681452289524</v>
      </c>
      <c r="I1063" s="220">
        <f>IF(H1063="",0,RANK($H1063,H1063:H1064,0))</f>
        <v>1</v>
      </c>
      <c r="L1063" s="100"/>
      <c r="M1063" s="84" t="s">
        <v>2582</v>
      </c>
    </row>
    <row r="1064" spans="1:13" ht="18" thickBot="1" x14ac:dyDescent="0.35">
      <c r="A1064" s="212">
        <v>60</v>
      </c>
      <c r="B1064" s="212" t="s">
        <v>1982</v>
      </c>
      <c r="C1064" s="213" t="s">
        <v>433</v>
      </c>
      <c r="D1064" s="213">
        <v>2678</v>
      </c>
      <c r="E1064" s="213" t="s">
        <v>1988</v>
      </c>
      <c r="F1064" s="221">
        <f>IFERROR(VLOOKUP(D1064,'Vta RdV'!$A$3:$B$2000,2,0),0)</f>
        <v>837.18999999999994</v>
      </c>
      <c r="G1064" s="221">
        <f>VLOOKUP(D1064,Objetivos!$G$5:$H$3000,2,0)</f>
        <v>2408.2929752380956</v>
      </c>
      <c r="H1064" s="224">
        <f t="shared" si="39"/>
        <v>0.34762797076930863</v>
      </c>
      <c r="I1064" s="221">
        <f>IF(H1064="",0,RANK($H1064,H1063:H1064,0))</f>
        <v>2</v>
      </c>
      <c r="L1064" s="100"/>
      <c r="M1064" s="84" t="s">
        <v>2582</v>
      </c>
    </row>
    <row r="1065" spans="1:13" ht="17.25" x14ac:dyDescent="0.3">
      <c r="A1065" s="206">
        <v>60</v>
      </c>
      <c r="B1065" s="206" t="s">
        <v>1982</v>
      </c>
      <c r="C1065" s="207" t="s">
        <v>433</v>
      </c>
      <c r="D1065" s="207">
        <v>20164</v>
      </c>
      <c r="E1065" s="207" t="s">
        <v>1989</v>
      </c>
      <c r="F1065" s="66">
        <f>IFERROR(VLOOKUP(D1065,'Vta RdV'!$A$3:$B$2000,2,0),0)</f>
        <v>2400.5699999999997</v>
      </c>
      <c r="G1065" s="66">
        <f>VLOOKUP(D1065,Objetivos!$G$5:$H$3000,2,0)</f>
        <v>2240.3198552380954</v>
      </c>
      <c r="H1065" s="67">
        <f t="shared" si="39"/>
        <v>1.0715300292443612</v>
      </c>
      <c r="I1065" s="66">
        <f>IF(H1065="",0,RANK($H1065,H1065:H1066,0))</f>
        <v>1</v>
      </c>
      <c r="L1065" s="100"/>
      <c r="M1065" s="84" t="s">
        <v>2582</v>
      </c>
    </row>
    <row r="1066" spans="1:13" ht="18" thickBot="1" x14ac:dyDescent="0.35">
      <c r="A1066" s="208">
        <v>60</v>
      </c>
      <c r="B1066" s="208" t="s">
        <v>1982</v>
      </c>
      <c r="C1066" s="209" t="s">
        <v>433</v>
      </c>
      <c r="D1066" s="209">
        <v>58241</v>
      </c>
      <c r="E1066" s="209" t="s">
        <v>1990</v>
      </c>
      <c r="F1066" s="55">
        <f>IFERROR(VLOOKUP(D1066,'Vta RdV'!$A$3:$B$2000,2,0),0)</f>
        <v>1125.8599999999999</v>
      </c>
      <c r="G1066" s="55">
        <f>VLOOKUP(D1066,Objetivos!$G$5:$H$3000,2,0)</f>
        <v>2122.6182704761904</v>
      </c>
      <c r="H1066" s="56">
        <f t="shared" si="39"/>
        <v>0.53041096256437259</v>
      </c>
      <c r="I1066" s="55">
        <f>IF(H1066="",0,RANK($H1066,H1065:H1066,0))</f>
        <v>2</v>
      </c>
      <c r="L1066" s="100"/>
      <c r="M1066" s="84" t="s">
        <v>2582</v>
      </c>
    </row>
    <row r="1067" spans="1:13" ht="17.25" x14ac:dyDescent="0.3">
      <c r="A1067" s="210">
        <v>60</v>
      </c>
      <c r="B1067" s="210" t="s">
        <v>1982</v>
      </c>
      <c r="C1067" s="211" t="s">
        <v>433</v>
      </c>
      <c r="D1067" s="211">
        <v>2345</v>
      </c>
      <c r="E1067" s="211" t="s">
        <v>1991</v>
      </c>
      <c r="F1067" s="220">
        <f>IFERROR(VLOOKUP(D1067,'Vta RdV'!$A$3:$B$2000,2,0),0)</f>
        <v>1722.06</v>
      </c>
      <c r="G1067" s="220">
        <f>VLOOKUP(D1067,Objetivos!$G$5:$H$3000,2,0)</f>
        <v>2199.1007542857146</v>
      </c>
      <c r="H1067" s="223">
        <f t="shared" si="39"/>
        <v>0.78307462568232289</v>
      </c>
      <c r="I1067" s="220">
        <f>IF(H1067="",0,RANK($H1067,H1067:H1068,0))</f>
        <v>1</v>
      </c>
      <c r="L1067" s="100"/>
      <c r="M1067" s="84" t="s">
        <v>2582</v>
      </c>
    </row>
    <row r="1068" spans="1:13" ht="18" thickBot="1" x14ac:dyDescent="0.35">
      <c r="A1068" s="212">
        <v>60</v>
      </c>
      <c r="B1068" s="212" t="s">
        <v>1982</v>
      </c>
      <c r="C1068" s="213" t="s">
        <v>433</v>
      </c>
      <c r="D1068" s="213">
        <v>11331</v>
      </c>
      <c r="E1068" s="213" t="s">
        <v>1992</v>
      </c>
      <c r="F1068" s="221">
        <f>IFERROR(VLOOKUP(D1068,'Vta RdV'!$A$3:$B$2000,2,0),0)</f>
        <v>1020.7299999999999</v>
      </c>
      <c r="G1068" s="221">
        <f>VLOOKUP(D1068,Objetivos!$G$5:$H$3000,2,0)</f>
        <v>1747.9598247619049</v>
      </c>
      <c r="H1068" s="224">
        <f t="shared" si="39"/>
        <v>0.58395506895533866</v>
      </c>
      <c r="I1068" s="221">
        <f>IF(H1068="",0,RANK($H1068,H1067:H1068,0))</f>
        <v>2</v>
      </c>
      <c r="L1068" s="100"/>
      <c r="M1068" s="84" t="s">
        <v>2582</v>
      </c>
    </row>
    <row r="1069" spans="1:13" ht="17.25" x14ac:dyDescent="0.3">
      <c r="A1069" s="206">
        <v>60</v>
      </c>
      <c r="B1069" s="206" t="s">
        <v>1982</v>
      </c>
      <c r="C1069" s="207" t="s">
        <v>433</v>
      </c>
      <c r="D1069" s="207">
        <v>53319</v>
      </c>
      <c r="E1069" s="207" t="s">
        <v>1993</v>
      </c>
      <c r="F1069" s="66">
        <f>IFERROR(VLOOKUP(D1069,'Vta RdV'!$A$3:$B$2000,2,0),0)</f>
        <v>754.86000000000013</v>
      </c>
      <c r="G1069" s="66">
        <f>VLOOKUP(D1069,Objetivos!$G$5:$H$3000,2,0)</f>
        <v>1615.8005333333335</v>
      </c>
      <c r="H1069" s="67">
        <f t="shared" si="39"/>
        <v>0.46717400101530687</v>
      </c>
      <c r="I1069" s="66">
        <f>IF(H1069="",0,RANK($H1069,H1069:H1070,0))</f>
        <v>2</v>
      </c>
      <c r="L1069" s="100"/>
      <c r="M1069" s="84" t="s">
        <v>2582</v>
      </c>
    </row>
    <row r="1070" spans="1:13" ht="18" thickBot="1" x14ac:dyDescent="0.35">
      <c r="A1070" s="208">
        <v>60</v>
      </c>
      <c r="B1070" s="208" t="s">
        <v>1982</v>
      </c>
      <c r="C1070" s="209" t="s">
        <v>433</v>
      </c>
      <c r="D1070" s="209">
        <v>53484</v>
      </c>
      <c r="E1070" s="209" t="s">
        <v>1994</v>
      </c>
      <c r="F1070" s="55">
        <f>IFERROR(VLOOKUP(D1070,'Vta RdV'!$A$3:$B$2000,2,0),0)</f>
        <v>1558.2500000000002</v>
      </c>
      <c r="G1070" s="55">
        <f>VLOOKUP(D1070,Objetivos!$G$5:$H$3000,2,0)</f>
        <v>1482.1695314285716</v>
      </c>
      <c r="H1070" s="56">
        <f t="shared" si="39"/>
        <v>1.0513304766817728</v>
      </c>
      <c r="I1070" s="55">
        <f>IF(H1070="",0,RANK($H1070,H1069:H1070,0))</f>
        <v>1</v>
      </c>
      <c r="L1070" s="100"/>
      <c r="M1070" s="84" t="s">
        <v>2582</v>
      </c>
    </row>
    <row r="1071" spans="1:13" ht="17.25" x14ac:dyDescent="0.3">
      <c r="A1071" s="210">
        <v>60</v>
      </c>
      <c r="B1071" s="210" t="s">
        <v>1995</v>
      </c>
      <c r="C1071" s="211" t="s">
        <v>432</v>
      </c>
      <c r="D1071" s="211">
        <v>10295</v>
      </c>
      <c r="E1071" s="211" t="s">
        <v>1996</v>
      </c>
      <c r="F1071" s="220">
        <f>IFERROR(VLOOKUP(D1071,'Vta RdV'!$A$3:$B$2000,2,0),0)</f>
        <v>999.28000000000009</v>
      </c>
      <c r="G1071" s="220">
        <f>VLOOKUP(D1071,Objetivos!$G$5:$H$3000,2,0)</f>
        <v>1569.353660952381</v>
      </c>
      <c r="H1071" s="223">
        <f t="shared" si="39"/>
        <v>0.6367462127010779</v>
      </c>
      <c r="I1071" s="220">
        <f>IF(H1071="",0,RANK($H1071,H1071:H1072,0))</f>
        <v>1</v>
      </c>
      <c r="L1071" s="100"/>
      <c r="M1071" s="84" t="s">
        <v>2582</v>
      </c>
    </row>
    <row r="1072" spans="1:13" ht="18" thickBot="1" x14ac:dyDescent="0.35">
      <c r="A1072" s="212">
        <v>60</v>
      </c>
      <c r="B1072" s="212" t="s">
        <v>1995</v>
      </c>
      <c r="C1072" s="213" t="s">
        <v>432</v>
      </c>
      <c r="D1072" s="213">
        <v>53023</v>
      </c>
      <c r="E1072" s="213" t="s">
        <v>1997</v>
      </c>
      <c r="F1072" s="221">
        <f>IFERROR(VLOOKUP(D1072,'Vta RdV'!$A$3:$B$2000,2,0),0)</f>
        <v>713.68000000000006</v>
      </c>
      <c r="G1072" s="221">
        <f>VLOOKUP(D1072,Objetivos!$G$5:$H$3000,2,0)</f>
        <v>1413.5909257142857</v>
      </c>
      <c r="H1072" s="224">
        <f t="shared" si="39"/>
        <v>0.50487024712568696</v>
      </c>
      <c r="I1072" s="221">
        <f>IF(H1072="",0,RANK($H1072,H1071:H1072,0))</f>
        <v>2</v>
      </c>
      <c r="L1072" s="100"/>
      <c r="M1072" s="84" t="s">
        <v>2582</v>
      </c>
    </row>
    <row r="1073" spans="1:13" ht="17.25" x14ac:dyDescent="0.3">
      <c r="A1073" s="206">
        <v>60</v>
      </c>
      <c r="B1073" s="206" t="s">
        <v>1995</v>
      </c>
      <c r="C1073" s="207" t="s">
        <v>432</v>
      </c>
      <c r="D1073" s="207">
        <v>58309</v>
      </c>
      <c r="E1073" s="207" t="s">
        <v>1998</v>
      </c>
      <c r="F1073" s="66">
        <f>IFERROR(VLOOKUP(D1073,'Vta RdV'!$A$3:$B$2000,2,0),0)</f>
        <v>1284.97</v>
      </c>
      <c r="G1073" s="66">
        <f>VLOOKUP(D1073,Objetivos!$G$5:$H$3000,2,0)</f>
        <v>1306.0958095238095</v>
      </c>
      <c r="H1073" s="67">
        <f t="shared" si="39"/>
        <v>0.98382522218526081</v>
      </c>
      <c r="I1073" s="66">
        <f>IF(H1073="",0,RANK($H1073,H1073:H1074,0))</f>
        <v>1</v>
      </c>
      <c r="L1073" s="100"/>
      <c r="M1073" s="84" t="s">
        <v>2582</v>
      </c>
    </row>
    <row r="1074" spans="1:13" ht="18" thickBot="1" x14ac:dyDescent="0.35">
      <c r="A1074" s="208">
        <v>60</v>
      </c>
      <c r="B1074" s="208" t="s">
        <v>1995</v>
      </c>
      <c r="C1074" s="209" t="s">
        <v>432</v>
      </c>
      <c r="D1074" s="209">
        <v>10107</v>
      </c>
      <c r="E1074" s="209" t="s">
        <v>1999</v>
      </c>
      <c r="F1074" s="55">
        <f>IFERROR(VLOOKUP(D1074,'Vta RdV'!$A$3:$B$2000,2,0),0)</f>
        <v>859.39999999999986</v>
      </c>
      <c r="G1074" s="55">
        <f>VLOOKUP(D1074,Objetivos!$G$5:$H$3000,2,0)</f>
        <v>1139.6678323809524</v>
      </c>
      <c r="H1074" s="56">
        <f t="shared" si="39"/>
        <v>0.75407936907771866</v>
      </c>
      <c r="I1074" s="55">
        <f>IF(H1074="",0,RANK($H1074,H1073:H1074,0))</f>
        <v>2</v>
      </c>
      <c r="L1074" s="100"/>
      <c r="M1074" s="84" t="s">
        <v>2582</v>
      </c>
    </row>
    <row r="1075" spans="1:13" ht="17.25" x14ac:dyDescent="0.3">
      <c r="A1075" s="210">
        <v>60</v>
      </c>
      <c r="B1075" s="210" t="s">
        <v>1995</v>
      </c>
      <c r="C1075" s="211" t="s">
        <v>432</v>
      </c>
      <c r="D1075" s="211">
        <v>53801</v>
      </c>
      <c r="E1075" s="211" t="s">
        <v>2000</v>
      </c>
      <c r="F1075" s="220">
        <f>IFERROR(VLOOKUP(D1075,'Vta RdV'!$A$3:$B$2000,2,0),0)</f>
        <v>477.79</v>
      </c>
      <c r="G1075" s="220">
        <f>VLOOKUP(D1075,Objetivos!$G$5:$H$3000,2,0)</f>
        <v>883.56658285714298</v>
      </c>
      <c r="H1075" s="223">
        <f t="shared" si="39"/>
        <v>0.5407515508961368</v>
      </c>
      <c r="I1075" s="220">
        <f>IF(H1075="",0,RANK($H1075,H1075:H1076,0))</f>
        <v>2</v>
      </c>
      <c r="L1075" s="100"/>
      <c r="M1075" s="84" t="s">
        <v>2582</v>
      </c>
    </row>
    <row r="1076" spans="1:13" ht="18" thickBot="1" x14ac:dyDescent="0.35">
      <c r="A1076" s="212">
        <v>60</v>
      </c>
      <c r="B1076" s="212" t="s">
        <v>1995</v>
      </c>
      <c r="C1076" s="213" t="s">
        <v>432</v>
      </c>
      <c r="D1076" s="213">
        <v>53549</v>
      </c>
      <c r="E1076" s="213" t="s">
        <v>2001</v>
      </c>
      <c r="F1076" s="221">
        <f>IFERROR(VLOOKUP(D1076,'Vta RdV'!$A$3:$B$2000,2,0),0)</f>
        <v>727.69</v>
      </c>
      <c r="G1076" s="221">
        <f>VLOOKUP(D1076,Objetivos!$G$5:$H$3000,2,0)</f>
        <v>837.60319238095235</v>
      </c>
      <c r="H1076" s="224">
        <f t="shared" si="39"/>
        <v>0.86877653597699944</v>
      </c>
      <c r="I1076" s="221">
        <f>IF(H1076="",0,RANK($H1076,H1075:H1076,0))</f>
        <v>1</v>
      </c>
      <c r="L1076" s="100"/>
      <c r="M1076" s="84" t="s">
        <v>2582</v>
      </c>
    </row>
    <row r="1077" spans="1:13" ht="17.25" x14ac:dyDescent="0.3">
      <c r="A1077" s="206">
        <v>60</v>
      </c>
      <c r="B1077" s="206" t="s">
        <v>1995</v>
      </c>
      <c r="C1077" s="207" t="s">
        <v>432</v>
      </c>
      <c r="D1077" s="207">
        <v>53543</v>
      </c>
      <c r="E1077" s="207" t="s">
        <v>2002</v>
      </c>
      <c r="F1077" s="66">
        <f>IFERROR(VLOOKUP(D1077,'Vta RdV'!$A$3:$B$2000,2,0),0)</f>
        <v>670.96</v>
      </c>
      <c r="G1077" s="66">
        <f>VLOOKUP(D1077,Objetivos!$G$5:$H$3000,2,0)</f>
        <v>848.53005714285723</v>
      </c>
      <c r="H1077" s="67">
        <f t="shared" si="39"/>
        <v>0.79073215421411791</v>
      </c>
      <c r="I1077" s="66">
        <f>IF(H1077="",0,RANK($H1077,H1077:H1078,0))</f>
        <v>2</v>
      </c>
      <c r="L1077" s="100"/>
      <c r="M1077" s="84" t="s">
        <v>2582</v>
      </c>
    </row>
    <row r="1078" spans="1:13" ht="18" thickBot="1" x14ac:dyDescent="0.35">
      <c r="A1078" s="208">
        <v>60</v>
      </c>
      <c r="B1078" s="208" t="s">
        <v>1995</v>
      </c>
      <c r="C1078" s="209" t="s">
        <v>432</v>
      </c>
      <c r="D1078" s="209">
        <v>53414</v>
      </c>
      <c r="E1078" s="209" t="s">
        <v>2003</v>
      </c>
      <c r="F1078" s="55">
        <f>IFERROR(VLOOKUP(D1078,'Vta RdV'!$A$3:$B$2000,2,0),0)</f>
        <v>581.04000000000008</v>
      </c>
      <c r="G1078" s="55">
        <f>VLOOKUP(D1078,Objetivos!$G$5:$H$3000,2,0)</f>
        <v>638.08059428571437</v>
      </c>
      <c r="H1078" s="56">
        <f t="shared" si="39"/>
        <v>0.91060597235437446</v>
      </c>
      <c r="I1078" s="55">
        <f>IF(H1078="",0,RANK($H1078,H1077:H1078,0))</f>
        <v>1</v>
      </c>
      <c r="L1078" s="100"/>
      <c r="M1078" s="84" t="s">
        <v>2582</v>
      </c>
    </row>
    <row r="1079" spans="1:13" ht="17.25" x14ac:dyDescent="0.3">
      <c r="A1079" s="210">
        <v>60</v>
      </c>
      <c r="B1079" s="210" t="s">
        <v>2004</v>
      </c>
      <c r="C1079" s="211" t="s">
        <v>436</v>
      </c>
      <c r="D1079" s="211">
        <v>878</v>
      </c>
      <c r="E1079" s="211" t="s">
        <v>2005</v>
      </c>
      <c r="F1079" s="220">
        <f>IFERROR(VLOOKUP(D1079,'Vta RdV'!$A$3:$B$2000,2,0),0)</f>
        <v>5312.9400000000014</v>
      </c>
      <c r="G1079" s="220">
        <f>VLOOKUP(D1079,Objetivos!$G$5:$H$3000,2,0)</f>
        <v>10822.493714285716</v>
      </c>
      <c r="H1079" s="223">
        <f t="shared" si="39"/>
        <v>0.49091643204069579</v>
      </c>
      <c r="I1079" s="220">
        <f>IF(H1079="",0,RANK($H1079,H1079:H1080,0))</f>
        <v>2</v>
      </c>
      <c r="L1079" s="100"/>
      <c r="M1079" s="84" t="s">
        <v>2582</v>
      </c>
    </row>
    <row r="1080" spans="1:13" ht="18" thickBot="1" x14ac:dyDescent="0.35">
      <c r="A1080" s="212">
        <v>60</v>
      </c>
      <c r="B1080" s="212" t="s">
        <v>2004</v>
      </c>
      <c r="C1080" s="213" t="s">
        <v>436</v>
      </c>
      <c r="D1080" s="213">
        <v>3350</v>
      </c>
      <c r="E1080" s="213" t="s">
        <v>2006</v>
      </c>
      <c r="F1080" s="221">
        <f>IFERROR(VLOOKUP(D1080,'Vta RdV'!$A$3:$B$2000,2,0),0)</f>
        <v>3083.49</v>
      </c>
      <c r="G1080" s="221">
        <f>VLOOKUP(D1080,Objetivos!$G$5:$H$3000,2,0)</f>
        <v>5295.4760304761912</v>
      </c>
      <c r="H1080" s="224">
        <f t="shared" si="39"/>
        <v>0.58228759459094737</v>
      </c>
      <c r="I1080" s="221">
        <f>IF(H1080="",0,RANK($H1080,H1079:H1080,0))</f>
        <v>1</v>
      </c>
      <c r="L1080" s="100"/>
      <c r="M1080" s="84" t="s">
        <v>2582</v>
      </c>
    </row>
    <row r="1081" spans="1:13" ht="17.25" x14ac:dyDescent="0.3">
      <c r="A1081" s="206">
        <v>60</v>
      </c>
      <c r="B1081" s="206" t="s">
        <v>2004</v>
      </c>
      <c r="C1081" s="207" t="s">
        <v>436</v>
      </c>
      <c r="D1081" s="207">
        <v>942</v>
      </c>
      <c r="E1081" s="207" t="s">
        <v>2007</v>
      </c>
      <c r="F1081" s="66">
        <f>IFERROR(VLOOKUP(D1081,'Vta RdV'!$A$3:$B$2000,2,0),0)</f>
        <v>1392.17</v>
      </c>
      <c r="G1081" s="66">
        <f>VLOOKUP(D1081,Objetivos!$G$5:$H$3000,2,0)</f>
        <v>4265.9802209523814</v>
      </c>
      <c r="H1081" s="67">
        <f t="shared" si="39"/>
        <v>0.32634234757169073</v>
      </c>
      <c r="I1081" s="66">
        <f>IF(H1081="",0,RANK($H1081,H1081:H1082,0))</f>
        <v>2</v>
      </c>
      <c r="L1081" s="100"/>
      <c r="M1081" s="84" t="s">
        <v>2582</v>
      </c>
    </row>
    <row r="1082" spans="1:13" ht="18" thickBot="1" x14ac:dyDescent="0.35">
      <c r="A1082" s="208">
        <v>60</v>
      </c>
      <c r="B1082" s="208" t="s">
        <v>2004</v>
      </c>
      <c r="C1082" s="209" t="s">
        <v>436</v>
      </c>
      <c r="D1082" s="209">
        <v>6868</v>
      </c>
      <c r="E1082" s="209" t="s">
        <v>2008</v>
      </c>
      <c r="F1082" s="55">
        <f>IFERROR(VLOOKUP(D1082,'Vta RdV'!$A$3:$B$2000,2,0),0)</f>
        <v>3246.0199999999995</v>
      </c>
      <c r="G1082" s="55">
        <f>VLOOKUP(D1082,Objetivos!$G$5:$H$3000,2,0)</f>
        <v>2986.1517257142859</v>
      </c>
      <c r="H1082" s="56">
        <f t="shared" si="39"/>
        <v>1.0870244710099428</v>
      </c>
      <c r="I1082" s="55">
        <f>IF(H1082="",0,RANK($H1082,H1081:H1082,0))</f>
        <v>1</v>
      </c>
      <c r="L1082" s="100"/>
      <c r="M1082" s="84" t="s">
        <v>2582</v>
      </c>
    </row>
    <row r="1083" spans="1:13" ht="17.25" x14ac:dyDescent="0.3">
      <c r="A1083" s="210">
        <v>60</v>
      </c>
      <c r="B1083" s="210" t="s">
        <v>2004</v>
      </c>
      <c r="C1083" s="211" t="s">
        <v>436</v>
      </c>
      <c r="D1083" s="211">
        <v>53547</v>
      </c>
      <c r="E1083" s="211" t="s">
        <v>2009</v>
      </c>
      <c r="F1083" s="220">
        <f>IFERROR(VLOOKUP(D1083,'Vta RdV'!$A$3:$B$2000,2,0),0)</f>
        <v>402.34999999999997</v>
      </c>
      <c r="G1083" s="220">
        <f>VLOOKUP(D1083,Objetivos!$G$5:$H$3000,2,0)</f>
        <v>2957.9782933333336</v>
      </c>
      <c r="H1083" s="223">
        <f t="shared" si="39"/>
        <v>0.13602195827698027</v>
      </c>
      <c r="I1083" s="220">
        <f>IF(H1083="",0,RANK($H1083,H1083:H1084,0))</f>
        <v>2</v>
      </c>
      <c r="L1083" s="100"/>
      <c r="M1083" s="84" t="s">
        <v>2582</v>
      </c>
    </row>
    <row r="1084" spans="1:13" ht="18" thickBot="1" x14ac:dyDescent="0.35">
      <c r="A1084" s="212">
        <v>60</v>
      </c>
      <c r="B1084" s="212" t="s">
        <v>2004</v>
      </c>
      <c r="C1084" s="213" t="s">
        <v>436</v>
      </c>
      <c r="D1084" s="213">
        <v>53548</v>
      </c>
      <c r="E1084" s="213" t="s">
        <v>2010</v>
      </c>
      <c r="F1084" s="221">
        <f>IFERROR(VLOOKUP(D1084,'Vta RdV'!$A$3:$B$2000,2,0),0)</f>
        <v>2291.2799999999997</v>
      </c>
      <c r="G1084" s="221">
        <f>VLOOKUP(D1084,Objetivos!$G$5:$H$3000,2,0)</f>
        <v>2921.9542933333337</v>
      </c>
      <c r="H1084" s="224">
        <f t="shared" si="39"/>
        <v>0.78416010997425034</v>
      </c>
      <c r="I1084" s="221">
        <f>IF(H1084="",0,RANK($H1084,H1083:H1084,0))</f>
        <v>1</v>
      </c>
      <c r="L1084" s="100"/>
      <c r="M1084" s="84" t="s">
        <v>2582</v>
      </c>
    </row>
    <row r="1085" spans="1:13" ht="17.25" x14ac:dyDescent="0.3">
      <c r="A1085" s="206">
        <v>60</v>
      </c>
      <c r="B1085" s="206" t="s">
        <v>2004</v>
      </c>
      <c r="C1085" s="207" t="s">
        <v>436</v>
      </c>
      <c r="D1085" s="207">
        <v>6801</v>
      </c>
      <c r="E1085" s="207" t="s">
        <v>2011</v>
      </c>
      <c r="F1085" s="66">
        <f>IFERROR(VLOOKUP(D1085,'Vta RdV'!$A$3:$B$2000,2,0),0)</f>
        <v>3461.29</v>
      </c>
      <c r="G1085" s="66">
        <f>VLOOKUP(D1085,Objetivos!$G$5:$H$3000,2,0)</f>
        <v>2903.7570133333338</v>
      </c>
      <c r="H1085" s="67">
        <f t="shared" si="39"/>
        <v>1.1920040086366086</v>
      </c>
      <c r="I1085" s="66">
        <f>IF(H1085="",0,RANK($H1085,H1085:H1086,0))</f>
        <v>2</v>
      </c>
      <c r="L1085" s="100"/>
      <c r="M1085" s="84" t="s">
        <v>2582</v>
      </c>
    </row>
    <row r="1086" spans="1:13" ht="18" thickBot="1" x14ac:dyDescent="0.35">
      <c r="A1086" s="208">
        <v>60</v>
      </c>
      <c r="B1086" s="208" t="s">
        <v>2004</v>
      </c>
      <c r="C1086" s="209" t="s">
        <v>436</v>
      </c>
      <c r="D1086" s="209">
        <v>19137</v>
      </c>
      <c r="E1086" s="209" t="s">
        <v>2012</v>
      </c>
      <c r="F1086" s="55">
        <f>IFERROR(VLOOKUP(D1086,'Vta RdV'!$A$3:$B$2000,2,0),0)</f>
        <v>3354.94</v>
      </c>
      <c r="G1086" s="55">
        <f>VLOOKUP(D1086,Objetivos!$G$5:$H$3000,2,0)</f>
        <v>2521.6686552380957</v>
      </c>
      <c r="H1086" s="56">
        <f t="shared" si="39"/>
        <v>1.3304444233904422</v>
      </c>
      <c r="I1086" s="55">
        <f>IF(H1086="",0,RANK($H1086,H1085:H1086,0))</f>
        <v>1</v>
      </c>
      <c r="L1086" s="100"/>
      <c r="M1086" s="84" t="s">
        <v>2582</v>
      </c>
    </row>
    <row r="1087" spans="1:13" ht="17.25" x14ac:dyDescent="0.3">
      <c r="A1087" s="210">
        <v>60</v>
      </c>
      <c r="B1087" s="210" t="s">
        <v>2004</v>
      </c>
      <c r="C1087" s="211" t="s">
        <v>436</v>
      </c>
      <c r="D1087" s="211">
        <v>4296</v>
      </c>
      <c r="E1087" s="211" t="s">
        <v>2013</v>
      </c>
      <c r="F1087" s="220">
        <f>IFERROR(VLOOKUP(D1087,'Vta RdV'!$A$3:$B$2000,2,0),0)</f>
        <v>1399.8899999999999</v>
      </c>
      <c r="G1087" s="220">
        <f>VLOOKUP(D1087,Objetivos!$G$5:$H$3000,2,0)</f>
        <v>2160.6966780952384</v>
      </c>
      <c r="H1087" s="223">
        <f t="shared" si="39"/>
        <v>0.64788825483550638</v>
      </c>
      <c r="I1087" s="220">
        <f>IF(H1087="",0,RANK($H1087,H1087:H1088,0))</f>
        <v>1</v>
      </c>
      <c r="L1087" s="100"/>
      <c r="M1087" s="84" t="s">
        <v>2582</v>
      </c>
    </row>
    <row r="1088" spans="1:13" ht="18" thickBot="1" x14ac:dyDescent="0.35">
      <c r="A1088" s="212">
        <v>60</v>
      </c>
      <c r="B1088" s="212" t="s">
        <v>2004</v>
      </c>
      <c r="C1088" s="213" t="s">
        <v>436</v>
      </c>
      <c r="D1088" s="213">
        <v>52335</v>
      </c>
      <c r="E1088" s="213" t="s">
        <v>2014</v>
      </c>
      <c r="F1088" s="221">
        <f>IFERROR(VLOOKUP(D1088,'Vta RdV'!$A$3:$B$2000,2,0),0)</f>
        <v>1214.6500000000001</v>
      </c>
      <c r="G1088" s="221">
        <f>VLOOKUP(D1088,Objetivos!$G$5:$H$3000,2,0)</f>
        <v>2234.8306514285719</v>
      </c>
      <c r="H1088" s="224">
        <f t="shared" si="39"/>
        <v>0.54350874381625236</v>
      </c>
      <c r="I1088" s="221">
        <f>IF(H1088="",0,RANK($H1088,H1087:H1088,0))</f>
        <v>2</v>
      </c>
      <c r="L1088" s="100"/>
      <c r="M1088" s="84" t="s">
        <v>2582</v>
      </c>
    </row>
    <row r="1089" spans="1:13" ht="17.25" x14ac:dyDescent="0.3">
      <c r="A1089" s="214">
        <v>60</v>
      </c>
      <c r="B1089" s="214" t="s">
        <v>2004</v>
      </c>
      <c r="C1089" s="215" t="s">
        <v>436</v>
      </c>
      <c r="D1089" s="215">
        <v>53193</v>
      </c>
      <c r="E1089" s="215" t="s">
        <v>2015</v>
      </c>
      <c r="F1089" s="53">
        <f>IFERROR(VLOOKUP(D1089,'Vta RdV'!$A$3:$B$2000,2,0),0)</f>
        <v>138.82</v>
      </c>
      <c r="G1089" s="53">
        <f>VLOOKUP(D1089,Objetivos!$G$5:$H$3000,2,0)</f>
        <v>1964.2893180952378</v>
      </c>
      <c r="H1089" s="61">
        <f t="shared" si="39"/>
        <v>7.0671870340675222E-2</v>
      </c>
      <c r="I1089" s="53">
        <f>IF(H1089="",0,RANK($H1089,H1089:H1091,0))</f>
        <v>3</v>
      </c>
      <c r="L1089" s="100"/>
      <c r="M1089" s="84" t="s">
        <v>2582</v>
      </c>
    </row>
    <row r="1090" spans="1:13" ht="17.25" x14ac:dyDescent="0.3">
      <c r="A1090" s="206">
        <v>60</v>
      </c>
      <c r="B1090" s="206" t="s">
        <v>2004</v>
      </c>
      <c r="C1090" s="207" t="s">
        <v>436</v>
      </c>
      <c r="D1090" s="207">
        <v>53412</v>
      </c>
      <c r="E1090" s="207" t="s">
        <v>2016</v>
      </c>
      <c r="F1090" s="66">
        <f>IFERROR(VLOOKUP(D1090,'Vta RdV'!$A$3:$B$2000,2,0),0)</f>
        <v>202.76000000000002</v>
      </c>
      <c r="G1090" s="66">
        <f>VLOOKUP(D1090,Objetivos!$G$5:$H$3000,2,0)</f>
        <v>1218.5740723809524</v>
      </c>
      <c r="H1090" s="67">
        <f t="shared" si="39"/>
        <v>0.16639119820088613</v>
      </c>
      <c r="I1090" s="66">
        <f>IF(H1090="",0,RANK($H1090,H1089:H1091,0))</f>
        <v>1</v>
      </c>
      <c r="L1090" s="100"/>
      <c r="M1090" s="84" t="s">
        <v>2582</v>
      </c>
    </row>
    <row r="1091" spans="1:13" ht="18" thickBot="1" x14ac:dyDescent="0.35">
      <c r="A1091" s="208">
        <v>60</v>
      </c>
      <c r="B1091" s="208" t="s">
        <v>2004</v>
      </c>
      <c r="C1091" s="209" t="s">
        <v>436</v>
      </c>
      <c r="D1091" s="209">
        <v>54057</v>
      </c>
      <c r="E1091" s="209" t="s">
        <v>2017</v>
      </c>
      <c r="F1091" s="55">
        <f>IFERROR(VLOOKUP(D1091,'Vta RdV'!$A$3:$B$2000,2,0),0)</f>
        <v>101.36</v>
      </c>
      <c r="G1091" s="55">
        <f>VLOOKUP(D1091,Objetivos!$G$5:$H$3000,2,0)</f>
        <v>810.93433142857157</v>
      </c>
      <c r="H1091" s="56">
        <f t="shared" si="39"/>
        <v>0.12499162518059942</v>
      </c>
      <c r="I1091" s="55">
        <f>IF(H1091="",0,RANK($H1091,H1089:H1091,0))</f>
        <v>2</v>
      </c>
      <c r="L1091" s="100"/>
      <c r="M1091" s="84" t="s">
        <v>2582</v>
      </c>
    </row>
    <row r="1092" spans="1:13" ht="17.25" x14ac:dyDescent="0.3">
      <c r="A1092" s="210">
        <v>60</v>
      </c>
      <c r="B1092" s="210" t="s">
        <v>2018</v>
      </c>
      <c r="C1092" s="211" t="s">
        <v>438</v>
      </c>
      <c r="D1092" s="211">
        <v>5305</v>
      </c>
      <c r="E1092" s="211" t="s">
        <v>2019</v>
      </c>
      <c r="F1092" s="220">
        <f>IFERROR(VLOOKUP(D1092,'Vta RdV'!$A$3:$B$2000,2,0),0)</f>
        <v>1903.23</v>
      </c>
      <c r="G1092" s="220">
        <f>VLOOKUP(D1092,Objetivos!$G$5:$H$3000,2,0)</f>
        <v>4829.0461942857146</v>
      </c>
      <c r="H1092" s="223">
        <f t="shared" si="39"/>
        <v>0.39412130748554891</v>
      </c>
      <c r="I1092" s="220">
        <f>IF(H1092="",0,RANK($H1092,H1092:H1093,0))</f>
        <v>2</v>
      </c>
      <c r="L1092" s="100"/>
      <c r="M1092" s="84" t="s">
        <v>2582</v>
      </c>
    </row>
    <row r="1093" spans="1:13" ht="18" thickBot="1" x14ac:dyDescent="0.35">
      <c r="A1093" s="212">
        <v>60</v>
      </c>
      <c r="B1093" s="212" t="s">
        <v>2018</v>
      </c>
      <c r="C1093" s="213" t="s">
        <v>438</v>
      </c>
      <c r="D1093" s="213">
        <v>442</v>
      </c>
      <c r="E1093" s="213" t="s">
        <v>2020</v>
      </c>
      <c r="F1093" s="221">
        <f>IFERROR(VLOOKUP(D1093,'Vta RdV'!$A$3:$B$2000,2,0),0)</f>
        <v>1679.2</v>
      </c>
      <c r="G1093" s="221">
        <f>VLOOKUP(D1093,Objetivos!$G$5:$H$3000,2,0)</f>
        <v>3715.8611352380958</v>
      </c>
      <c r="H1093" s="224">
        <f t="shared" si="39"/>
        <v>0.45190063322762042</v>
      </c>
      <c r="I1093" s="221">
        <f>IF(H1093="",0,RANK($H1093,H1092:H1093,0))</f>
        <v>1</v>
      </c>
      <c r="L1093" s="100"/>
      <c r="M1093" s="84" t="s">
        <v>2582</v>
      </c>
    </row>
    <row r="1094" spans="1:13" ht="17.25" x14ac:dyDescent="0.3">
      <c r="A1094" s="206">
        <v>60</v>
      </c>
      <c r="B1094" s="206" t="s">
        <v>2018</v>
      </c>
      <c r="C1094" s="207" t="s">
        <v>438</v>
      </c>
      <c r="D1094" s="207">
        <v>388</v>
      </c>
      <c r="E1094" s="207" t="s">
        <v>2021</v>
      </c>
      <c r="F1094" s="66">
        <f>IFERROR(VLOOKUP(D1094,'Vta RdV'!$A$3:$B$2000,2,0),0)</f>
        <v>249</v>
      </c>
      <c r="G1094" s="66">
        <f>VLOOKUP(D1094,Objetivos!$G$5:$H$3000,2,0)</f>
        <v>3324.4806171428572</v>
      </c>
      <c r="H1094" s="67">
        <f t="shared" ref="H1094:H1158" si="41">+F1094/G1094</f>
        <v>7.489891765830084E-2</v>
      </c>
      <c r="I1094" s="66">
        <f>IF(H1094="",0,RANK($H1094,H1094:H1095,0))</f>
        <v>2</v>
      </c>
      <c r="L1094" s="100"/>
      <c r="M1094" s="84" t="s">
        <v>2582</v>
      </c>
    </row>
    <row r="1095" spans="1:13" ht="18" thickBot="1" x14ac:dyDescent="0.35">
      <c r="A1095" s="208">
        <v>60</v>
      </c>
      <c r="B1095" s="208" t="s">
        <v>2018</v>
      </c>
      <c r="C1095" s="209" t="s">
        <v>438</v>
      </c>
      <c r="D1095" s="209">
        <v>58120</v>
      </c>
      <c r="E1095" s="209" t="s">
        <v>2022</v>
      </c>
      <c r="F1095" s="55">
        <f>IFERROR(VLOOKUP(D1095,'Vta RdV'!$A$3:$B$2000,2,0),0)</f>
        <v>1862.19</v>
      </c>
      <c r="G1095" s="55">
        <f>VLOOKUP(D1095,Objetivos!$G$5:$H$3000,2,0)</f>
        <v>2915.3107352380953</v>
      </c>
      <c r="H1095" s="56">
        <f t="shared" si="41"/>
        <v>0.63876209746399948</v>
      </c>
      <c r="I1095" s="55">
        <f>IF(H1095="",0,RANK($H1095,H1094:H1095,0))</f>
        <v>1</v>
      </c>
      <c r="L1095" s="100"/>
      <c r="M1095" s="84" t="s">
        <v>2582</v>
      </c>
    </row>
    <row r="1096" spans="1:13" ht="17.25" x14ac:dyDescent="0.3">
      <c r="A1096" s="210">
        <v>60</v>
      </c>
      <c r="B1096" s="210" t="s">
        <v>2018</v>
      </c>
      <c r="C1096" s="211" t="s">
        <v>438</v>
      </c>
      <c r="D1096" s="211">
        <v>10764</v>
      </c>
      <c r="E1096" s="211" t="s">
        <v>2023</v>
      </c>
      <c r="F1096" s="220">
        <f>IFERROR(VLOOKUP(D1096,'Vta RdV'!$A$3:$B$2000,2,0),0)</f>
        <v>1259.46</v>
      </c>
      <c r="G1096" s="220">
        <f>VLOOKUP(D1096,Objetivos!$G$5:$H$3000,2,0)</f>
        <v>2800.0392000000002</v>
      </c>
      <c r="H1096" s="223">
        <f t="shared" si="41"/>
        <v>0.44980084564530382</v>
      </c>
      <c r="I1096" s="220">
        <f>IF(H1096="",0,RANK($H1096,H1096:H1097,0))</f>
        <v>2</v>
      </c>
      <c r="L1096" s="100"/>
      <c r="M1096" s="84" t="s">
        <v>2582</v>
      </c>
    </row>
    <row r="1097" spans="1:13" ht="18" thickBot="1" x14ac:dyDescent="0.35">
      <c r="A1097" s="212">
        <v>60</v>
      </c>
      <c r="B1097" s="212" t="s">
        <v>2018</v>
      </c>
      <c r="C1097" s="213" t="s">
        <v>438</v>
      </c>
      <c r="D1097" s="213">
        <v>9341</v>
      </c>
      <c r="E1097" s="213" t="s">
        <v>2024</v>
      </c>
      <c r="F1097" s="221">
        <f>IFERROR(VLOOKUP(D1097,'Vta RdV'!$A$3:$B$2000,2,0),0)</f>
        <v>1232.4699999999998</v>
      </c>
      <c r="G1097" s="221">
        <f>VLOOKUP(D1097,Objetivos!$G$5:$H$3000,2,0)</f>
        <v>2668.924944761905</v>
      </c>
      <c r="H1097" s="224">
        <f t="shared" si="41"/>
        <v>0.46178518523680273</v>
      </c>
      <c r="I1097" s="221">
        <f>IF(H1097="",0,RANK($H1097,H1096:H1097,0))</f>
        <v>1</v>
      </c>
      <c r="L1097" s="100"/>
      <c r="M1097" s="84" t="s">
        <v>2582</v>
      </c>
    </row>
    <row r="1098" spans="1:13" ht="17.25" x14ac:dyDescent="0.3">
      <c r="A1098" s="206">
        <v>60</v>
      </c>
      <c r="B1098" s="206" t="s">
        <v>2018</v>
      </c>
      <c r="C1098" s="207" t="s">
        <v>438</v>
      </c>
      <c r="D1098" s="207">
        <v>10012</v>
      </c>
      <c r="E1098" s="207" t="s">
        <v>2025</v>
      </c>
      <c r="F1098" s="66">
        <f>IFERROR(VLOOKUP(D1098,'Vta RdV'!$A$3:$B$2000,2,0),0)</f>
        <v>4732.99</v>
      </c>
      <c r="G1098" s="66">
        <f>VLOOKUP(D1098,Objetivos!$G$5:$H$3000,2,0)</f>
        <v>3129.4450971428573</v>
      </c>
      <c r="H1098" s="67">
        <f t="shared" si="41"/>
        <v>1.5124055073920799</v>
      </c>
      <c r="I1098" s="66">
        <f>IF(H1098="",0,RANK($H1098,H1098:H1099,0))</f>
        <v>1</v>
      </c>
      <c r="L1098" s="100"/>
      <c r="M1098" s="84" t="s">
        <v>2582</v>
      </c>
    </row>
    <row r="1099" spans="1:13" ht="18" thickBot="1" x14ac:dyDescent="0.35">
      <c r="A1099" s="208">
        <v>60</v>
      </c>
      <c r="B1099" s="208" t="s">
        <v>2018</v>
      </c>
      <c r="C1099" s="209" t="s">
        <v>438</v>
      </c>
      <c r="D1099" s="209">
        <v>10009</v>
      </c>
      <c r="E1099" s="209" t="s">
        <v>2026</v>
      </c>
      <c r="F1099" s="55">
        <f>IFERROR(VLOOKUP(D1099,'Vta RdV'!$A$3:$B$2000,2,0),0)</f>
        <v>529.59</v>
      </c>
      <c r="G1099" s="55">
        <f>VLOOKUP(D1099,Objetivos!$G$5:$H$3000,2,0)</f>
        <v>2217.9795961904761</v>
      </c>
      <c r="H1099" s="56">
        <f t="shared" si="41"/>
        <v>0.23877135791041776</v>
      </c>
      <c r="I1099" s="55">
        <f>IF(H1099="",0,RANK($H1099,H1098:H1099,0))</f>
        <v>2</v>
      </c>
      <c r="L1099" s="100"/>
      <c r="M1099" s="84" t="s">
        <v>2582</v>
      </c>
    </row>
    <row r="1100" spans="1:13" ht="17.25" x14ac:dyDescent="0.3">
      <c r="A1100" s="216">
        <v>60</v>
      </c>
      <c r="B1100" s="216" t="s">
        <v>2018</v>
      </c>
      <c r="C1100" s="217" t="s">
        <v>438</v>
      </c>
      <c r="D1100" s="217">
        <v>10046</v>
      </c>
      <c r="E1100" s="217" t="s">
        <v>2027</v>
      </c>
      <c r="F1100" s="220">
        <f>IFERROR(VLOOKUP(D1100,'Vta RdV'!$A$3:$B$2000,2,0),0)</f>
        <v>141.6</v>
      </c>
      <c r="G1100" s="220">
        <f>VLOOKUP(D1100,Objetivos!$G$5:$H$3000,2,0)</f>
        <v>1859.8767695238098</v>
      </c>
      <c r="H1100" s="223">
        <f t="shared" si="41"/>
        <v>7.6134076364776732E-2</v>
      </c>
      <c r="I1100" s="220">
        <f>IF(H1100="",0,RANK($H1100,H1100:H1101,0))</f>
        <v>2</v>
      </c>
      <c r="L1100" s="100"/>
      <c r="M1100" s="84" t="s">
        <v>2582</v>
      </c>
    </row>
    <row r="1101" spans="1:13" ht="18" thickBot="1" x14ac:dyDescent="0.35">
      <c r="A1101" s="210">
        <v>60</v>
      </c>
      <c r="B1101" s="210" t="s">
        <v>2018</v>
      </c>
      <c r="C1101" s="211" t="s">
        <v>438</v>
      </c>
      <c r="D1101" s="211">
        <v>5373</v>
      </c>
      <c r="E1101" s="211" t="s">
        <v>2028</v>
      </c>
      <c r="F1101" s="221">
        <f>IFERROR(VLOOKUP(D1101,'Vta RdV'!$A$3:$B$2000,2,0),0)</f>
        <v>1078.8</v>
      </c>
      <c r="G1101" s="221">
        <f>VLOOKUP(D1101,Objetivos!$G$5:$H$3000,2,0)</f>
        <v>1762.8267504761907</v>
      </c>
      <c r="H1101" s="224">
        <f t="shared" si="41"/>
        <v>0.61197165274953125</v>
      </c>
      <c r="I1101" s="221">
        <f>IF(H1101="",0,RANK($H1101,H1100:H1101,0))</f>
        <v>1</v>
      </c>
      <c r="L1101" s="100"/>
      <c r="M1101" s="84" t="s">
        <v>2582</v>
      </c>
    </row>
    <row r="1102" spans="1:13" ht="17.25" x14ac:dyDescent="0.3">
      <c r="A1102" s="206">
        <v>60</v>
      </c>
      <c r="B1102" s="206" t="s">
        <v>2029</v>
      </c>
      <c r="C1102" s="207" t="s">
        <v>785</v>
      </c>
      <c r="D1102" s="207">
        <v>4658</v>
      </c>
      <c r="E1102" s="207" t="s">
        <v>2030</v>
      </c>
      <c r="F1102" s="66">
        <f>IFERROR(VLOOKUP(D1102,'Vta RdV'!$A$3:$B$2000,2,0),0)</f>
        <v>4175.9500000000007</v>
      </c>
      <c r="G1102" s="66">
        <f>VLOOKUP(D1102,Objetivos!$G$5:$H$3000,2,0)</f>
        <v>2624.3616457142857</v>
      </c>
      <c r="H1102" s="67">
        <f t="shared" si="41"/>
        <v>1.5912250534599668</v>
      </c>
      <c r="I1102" s="66">
        <f>IF(H1102="",0,RANK($H1102,H1102:H1103,0))</f>
        <v>1</v>
      </c>
      <c r="L1102" s="100"/>
      <c r="M1102" s="84" t="s">
        <v>2582</v>
      </c>
    </row>
    <row r="1103" spans="1:13" ht="18" thickBot="1" x14ac:dyDescent="0.35">
      <c r="A1103" s="208">
        <v>60</v>
      </c>
      <c r="B1103" s="208" t="s">
        <v>2029</v>
      </c>
      <c r="C1103" s="209" t="s">
        <v>785</v>
      </c>
      <c r="D1103" s="209">
        <v>27326</v>
      </c>
      <c r="E1103" s="209" t="s">
        <v>2031</v>
      </c>
      <c r="F1103" s="55">
        <f>IFERROR(VLOOKUP(D1103,'Vta RdV'!$A$3:$B$2000,2,0),0)</f>
        <v>1614.15</v>
      </c>
      <c r="G1103" s="55">
        <f>VLOOKUP(D1103,Objetivos!$G$5:$H$3000,2,0)</f>
        <v>1866.7377752380953</v>
      </c>
      <c r="H1103" s="56">
        <f t="shared" si="41"/>
        <v>0.86469027488026351</v>
      </c>
      <c r="I1103" s="55">
        <f>IF(H1103="",0,RANK($H1103,H1102:H1103,0))</f>
        <v>2</v>
      </c>
      <c r="L1103" s="100"/>
      <c r="M1103" s="84" t="s">
        <v>2582</v>
      </c>
    </row>
    <row r="1104" spans="1:13" ht="17.25" x14ac:dyDescent="0.3">
      <c r="A1104" s="210">
        <v>60</v>
      </c>
      <c r="B1104" s="210" t="s">
        <v>2029</v>
      </c>
      <c r="C1104" s="211" t="s">
        <v>785</v>
      </c>
      <c r="D1104" s="211">
        <v>42401</v>
      </c>
      <c r="E1104" s="211" t="s">
        <v>2032</v>
      </c>
      <c r="F1104" s="220">
        <f>IFERROR(VLOOKUP(D1104,'Vta RdV'!$A$3:$B$2000,2,0),0)</f>
        <v>1028.45</v>
      </c>
      <c r="G1104" s="220">
        <f>VLOOKUP(D1104,Objetivos!$G$5:$H$3000,2,0)</f>
        <v>1731.3340571428573</v>
      </c>
      <c r="H1104" s="223">
        <f t="shared" ref="H1104:H1107" si="42">+F1104/G1104</f>
        <v>0.59402170006243904</v>
      </c>
      <c r="I1104" s="220">
        <f>IF(H1104="",0,RANK($H1104,H1104:H1105,0))</f>
        <v>1</v>
      </c>
      <c r="L1104" s="100"/>
      <c r="M1104" s="84" t="s">
        <v>2582</v>
      </c>
    </row>
    <row r="1105" spans="1:13" ht="18" thickBot="1" x14ac:dyDescent="0.35">
      <c r="A1105" s="212">
        <v>60</v>
      </c>
      <c r="B1105" s="212" t="s">
        <v>2029</v>
      </c>
      <c r="C1105" s="213" t="s">
        <v>785</v>
      </c>
      <c r="D1105" s="213">
        <v>27322</v>
      </c>
      <c r="E1105" s="213" t="s">
        <v>2033</v>
      </c>
      <c r="F1105" s="221">
        <f>IFERROR(VLOOKUP(D1105,'Vta RdV'!$A$3:$B$2000,2,0),0)</f>
        <v>60.24</v>
      </c>
      <c r="G1105" s="221">
        <f>VLOOKUP(D1105,Objetivos!$G$5:$H$3000,2,0)</f>
        <v>1386.3840076190475</v>
      </c>
      <c r="H1105" s="224">
        <f t="shared" si="42"/>
        <v>4.3451164806390954E-2</v>
      </c>
      <c r="I1105" s="221">
        <f>IF(H1105="",0,RANK($H1105,H1104:H1105,0))</f>
        <v>2</v>
      </c>
      <c r="L1105" s="100"/>
      <c r="M1105" s="84" t="s">
        <v>2582</v>
      </c>
    </row>
    <row r="1106" spans="1:13" ht="17.25" x14ac:dyDescent="0.3">
      <c r="A1106" s="206">
        <v>60</v>
      </c>
      <c r="B1106" s="206" t="s">
        <v>2029</v>
      </c>
      <c r="C1106" s="207" t="s">
        <v>785</v>
      </c>
      <c r="D1106" s="207">
        <v>54102</v>
      </c>
      <c r="E1106" s="207" t="s">
        <v>2564</v>
      </c>
      <c r="F1106" s="66">
        <f>IFERROR(VLOOKUP(D1106,'Vta RdV'!$A$3:$B$2000,2,0),0)</f>
        <v>42.12</v>
      </c>
      <c r="G1106" s="66">
        <f>VLOOKUP(D1106,Objetivos!$G$5:$H$3000,2,0)</f>
        <v>875.16310857142855</v>
      </c>
      <c r="H1106" s="67">
        <f t="shared" si="42"/>
        <v>4.8128171294553913E-2</v>
      </c>
      <c r="I1106" s="66">
        <f>IF(H1106="",0,RANK($H1106,H1106:H1107,0))</f>
        <v>2</v>
      </c>
      <c r="L1106" s="100"/>
      <c r="M1106" s="84" t="s">
        <v>2582</v>
      </c>
    </row>
    <row r="1107" spans="1:13" ht="18" thickBot="1" x14ac:dyDescent="0.35">
      <c r="A1107" s="208">
        <v>60</v>
      </c>
      <c r="B1107" s="208" t="s">
        <v>2029</v>
      </c>
      <c r="C1107" s="209" t="s">
        <v>785</v>
      </c>
      <c r="D1107" s="209">
        <v>53763</v>
      </c>
      <c r="E1107" s="209" t="s">
        <v>2034</v>
      </c>
      <c r="F1107" s="55">
        <f>IFERROR(VLOOKUP(D1107,'Vta RdV'!$A$3:$B$2000,2,0),0)</f>
        <v>595.7399999999999</v>
      </c>
      <c r="G1107" s="55">
        <f>VLOOKUP(D1107,Objetivos!$G$5:$H$3000,2,0)</f>
        <v>649.07808</v>
      </c>
      <c r="H1107" s="56">
        <f t="shared" si="42"/>
        <v>0.91782486322754864</v>
      </c>
      <c r="I1107" s="55">
        <f>IF(H1107="",0,RANK($H1107,H1106:H1107,0))</f>
        <v>1</v>
      </c>
      <c r="L1107" s="100"/>
      <c r="M1107" s="84" t="s">
        <v>2582</v>
      </c>
    </row>
    <row r="1108" spans="1:13" ht="17.25" x14ac:dyDescent="0.3">
      <c r="A1108" s="210">
        <v>60</v>
      </c>
      <c r="B1108" s="210" t="s">
        <v>2035</v>
      </c>
      <c r="C1108" s="211" t="s">
        <v>807</v>
      </c>
      <c r="D1108" s="211">
        <v>42218</v>
      </c>
      <c r="E1108" s="211" t="s">
        <v>2036</v>
      </c>
      <c r="F1108" s="220">
        <f>IFERROR(VLOOKUP(D1108,'Vta RdV'!$A$3:$B$2000,2,0),0)</f>
        <v>1065.83</v>
      </c>
      <c r="G1108" s="220">
        <f>VLOOKUP(D1108,Objetivos!$G$5:$H$3000,2,0)</f>
        <v>2353.5948952380954</v>
      </c>
      <c r="H1108" s="223">
        <f t="shared" si="41"/>
        <v>0.45285193393155193</v>
      </c>
      <c r="I1108" s="220">
        <f>IF(H1108="",0,RANK($H1108,H1108:H1109,0))</f>
        <v>1</v>
      </c>
      <c r="L1108" s="100"/>
      <c r="M1108" s="84" t="s">
        <v>2582</v>
      </c>
    </row>
    <row r="1109" spans="1:13" ht="18" thickBot="1" x14ac:dyDescent="0.35">
      <c r="A1109" s="212">
        <v>60</v>
      </c>
      <c r="B1109" s="212" t="s">
        <v>2035</v>
      </c>
      <c r="C1109" s="213" t="s">
        <v>807</v>
      </c>
      <c r="D1109" s="213">
        <v>943</v>
      </c>
      <c r="E1109" s="213" t="s">
        <v>2037</v>
      </c>
      <c r="F1109" s="221">
        <f>IFERROR(VLOOKUP(D1109,'Vta RdV'!$A$3:$B$2000,2,0),0)</f>
        <v>581.21999999999991</v>
      </c>
      <c r="G1109" s="221">
        <f>VLOOKUP(D1109,Objetivos!$G$5:$H$3000,2,0)</f>
        <v>2001.4959847619048</v>
      </c>
      <c r="H1109" s="224">
        <f t="shared" si="41"/>
        <v>0.29039278840678817</v>
      </c>
      <c r="I1109" s="221">
        <f>IF(H1109="",0,RANK($H1109,H1108:H1109,0))</f>
        <v>2</v>
      </c>
      <c r="L1109" s="100"/>
      <c r="M1109" s="84" t="s">
        <v>2582</v>
      </c>
    </row>
    <row r="1110" spans="1:13" ht="17.25" x14ac:dyDescent="0.3">
      <c r="A1110" s="206">
        <v>60</v>
      </c>
      <c r="B1110" s="206" t="s">
        <v>2035</v>
      </c>
      <c r="C1110" s="207" t="s">
        <v>807</v>
      </c>
      <c r="D1110" s="207">
        <v>7703</v>
      </c>
      <c r="E1110" s="207" t="s">
        <v>2038</v>
      </c>
      <c r="F1110" s="66">
        <f>IFERROR(VLOOKUP(D1110,'Vta RdV'!$A$3:$B$2000,2,0),0)</f>
        <v>292.58</v>
      </c>
      <c r="G1110" s="66">
        <f>VLOOKUP(D1110,Objetivos!$G$5:$H$3000,2,0)</f>
        <v>2136.5393447619049</v>
      </c>
      <c r="H1110" s="67">
        <f t="shared" si="41"/>
        <v>0.13694107750335158</v>
      </c>
      <c r="I1110" s="66">
        <f>IF(H1110="",0,RANK($H1110,H1110:H1111,0))</f>
        <v>2</v>
      </c>
      <c r="L1110" s="100"/>
      <c r="M1110" s="84" t="s">
        <v>2582</v>
      </c>
    </row>
    <row r="1111" spans="1:13" ht="18" thickBot="1" x14ac:dyDescent="0.35">
      <c r="A1111" s="208">
        <v>60</v>
      </c>
      <c r="B1111" s="208" t="s">
        <v>2035</v>
      </c>
      <c r="C1111" s="209" t="s">
        <v>807</v>
      </c>
      <c r="D1111" s="209">
        <v>52459</v>
      </c>
      <c r="E1111" s="209" t="s">
        <v>2039</v>
      </c>
      <c r="F1111" s="55">
        <f>IFERROR(VLOOKUP(D1111,'Vta RdV'!$A$3:$B$2000,2,0),0)</f>
        <v>705</v>
      </c>
      <c r="G1111" s="55">
        <f>VLOOKUP(D1111,Objetivos!$G$5:$H$3000,2,0)</f>
        <v>2073.9844419047618</v>
      </c>
      <c r="H1111" s="56">
        <f t="shared" si="41"/>
        <v>0.33992540433549401</v>
      </c>
      <c r="I1111" s="55">
        <f>IF(H1111="",0,RANK($H1111,H1110:H1111,0))</f>
        <v>1</v>
      </c>
      <c r="L1111" s="100"/>
      <c r="M1111" s="84" t="s">
        <v>2582</v>
      </c>
    </row>
    <row r="1112" spans="1:13" ht="17.25" x14ac:dyDescent="0.3">
      <c r="A1112" s="216">
        <v>60</v>
      </c>
      <c r="B1112" s="216" t="s">
        <v>2035</v>
      </c>
      <c r="C1112" s="217" t="s">
        <v>807</v>
      </c>
      <c r="D1112" s="217">
        <v>42220</v>
      </c>
      <c r="E1112" s="217" t="s">
        <v>2040</v>
      </c>
      <c r="F1112" s="222">
        <f>IFERROR(VLOOKUP(D1112,'Vta RdV'!$A$3:$B$2000,2,0),0)</f>
        <v>196.71</v>
      </c>
      <c r="G1112" s="222">
        <f>VLOOKUP(D1112,Objetivos!$G$5:$H$3000,2,0)</f>
        <v>1819.817302857143</v>
      </c>
      <c r="H1112" s="225">
        <f t="shared" si="41"/>
        <v>0.10809326831389178</v>
      </c>
      <c r="I1112" s="220">
        <f>IF(H1112="",0,RANK($H1112,H1112:H1113,0))</f>
        <v>2</v>
      </c>
      <c r="L1112" s="100"/>
      <c r="M1112" s="84" t="s">
        <v>2582</v>
      </c>
    </row>
    <row r="1113" spans="1:13" ht="18" thickBot="1" x14ac:dyDescent="0.35">
      <c r="A1113" s="212">
        <v>60</v>
      </c>
      <c r="B1113" s="212" t="s">
        <v>2035</v>
      </c>
      <c r="C1113" s="213" t="s">
        <v>807</v>
      </c>
      <c r="D1113" s="213">
        <v>30370</v>
      </c>
      <c r="E1113" s="213" t="s">
        <v>2041</v>
      </c>
      <c r="F1113" s="221">
        <f>IFERROR(VLOOKUP(D1113,'Vta RdV'!$A$3:$B$2000,2,0),0)</f>
        <v>322.93</v>
      </c>
      <c r="G1113" s="221">
        <f>VLOOKUP(D1113,Objetivos!$G$5:$H$3000,2,0)</f>
        <v>2026.8838552380953</v>
      </c>
      <c r="H1113" s="224">
        <f t="shared" si="41"/>
        <v>0.15932338656970843</v>
      </c>
      <c r="I1113" s="221">
        <f>IF(H1113="",0,RANK($H1113,H1112:H1113,0))</f>
        <v>1</v>
      </c>
      <c r="L1113" s="100"/>
      <c r="M1113" s="84" t="s">
        <v>2582</v>
      </c>
    </row>
    <row r="1114" spans="1:13" ht="17.25" x14ac:dyDescent="0.3">
      <c r="A1114" s="206">
        <v>60</v>
      </c>
      <c r="B1114" s="206" t="s">
        <v>2035</v>
      </c>
      <c r="C1114" s="207" t="s">
        <v>807</v>
      </c>
      <c r="D1114" s="207">
        <v>9299</v>
      </c>
      <c r="E1114" s="207" t="s">
        <v>2042</v>
      </c>
      <c r="F1114" s="66">
        <f>IFERROR(VLOOKUP(D1114,'Vta RdV'!$A$3:$B$2000,2,0),0)</f>
        <v>1739.9899999999998</v>
      </c>
      <c r="G1114" s="66">
        <f>VLOOKUP(D1114,Objetivos!$G$5:$H$3000,2,0)</f>
        <v>1424.8337752380953</v>
      </c>
      <c r="H1114" s="67">
        <f t="shared" si="41"/>
        <v>1.2211880643475346</v>
      </c>
      <c r="I1114" s="66">
        <f>IF(H1114="",0,RANK($H1114,H1114:H1115,0))</f>
        <v>2</v>
      </c>
      <c r="L1114" s="100"/>
      <c r="M1114" s="84" t="s">
        <v>2582</v>
      </c>
    </row>
    <row r="1115" spans="1:13" ht="18" thickBot="1" x14ac:dyDescent="0.35">
      <c r="A1115" s="208">
        <v>60</v>
      </c>
      <c r="B1115" s="208" t="s">
        <v>2035</v>
      </c>
      <c r="C1115" s="209" t="s">
        <v>807</v>
      </c>
      <c r="D1115" s="209">
        <v>53582</v>
      </c>
      <c r="E1115" s="209" t="s">
        <v>2043</v>
      </c>
      <c r="F1115" s="55">
        <f>IFERROR(VLOOKUP(D1115,'Vta RdV'!$A$3:$B$2000,2,0),0)</f>
        <v>1840.4100000000003</v>
      </c>
      <c r="G1115" s="55">
        <f>VLOOKUP(D1115,Objetivos!$G$5:$H$3000,2,0)</f>
        <v>1398.3693866666667</v>
      </c>
      <c r="H1115" s="56">
        <f t="shared" si="41"/>
        <v>1.3161114778027561</v>
      </c>
      <c r="I1115" s="55">
        <f>IF(H1115="",0,RANK($H1115,H1114:H1115,0))</f>
        <v>1</v>
      </c>
      <c r="L1115" s="100"/>
      <c r="M1115" s="84" t="s">
        <v>2582</v>
      </c>
    </row>
    <row r="1116" spans="1:13" ht="17.25" x14ac:dyDescent="0.3">
      <c r="A1116" s="210">
        <v>60</v>
      </c>
      <c r="B1116" s="210" t="s">
        <v>2035</v>
      </c>
      <c r="C1116" s="211" t="s">
        <v>807</v>
      </c>
      <c r="D1116" s="211">
        <v>52190</v>
      </c>
      <c r="E1116" s="211" t="s">
        <v>2044</v>
      </c>
      <c r="F1116" s="220">
        <f>IFERROR(VLOOKUP(D1116,'Vta RdV'!$A$3:$B$2000,2,0),0)</f>
        <v>1520.21</v>
      </c>
      <c r="G1116" s="220">
        <f>VLOOKUP(D1116,Objetivos!$G$5:$H$3000,2,0)</f>
        <v>1096.1447009523811</v>
      </c>
      <c r="H1116" s="223">
        <f t="shared" si="41"/>
        <v>1.3868698162561672</v>
      </c>
      <c r="I1116" s="220">
        <f>IF(H1116="",0,RANK($H1116,H1116:H1117,0))</f>
        <v>1</v>
      </c>
      <c r="L1116" s="100"/>
      <c r="M1116" s="84" t="s">
        <v>2582</v>
      </c>
    </row>
    <row r="1117" spans="1:13" ht="18" thickBot="1" x14ac:dyDescent="0.35">
      <c r="A1117" s="212">
        <v>60</v>
      </c>
      <c r="B1117" s="212" t="s">
        <v>2035</v>
      </c>
      <c r="C1117" s="213" t="s">
        <v>807</v>
      </c>
      <c r="D1117" s="213">
        <v>53196</v>
      </c>
      <c r="E1117" s="213" t="s">
        <v>2045</v>
      </c>
      <c r="F1117" s="221">
        <f>IFERROR(VLOOKUP(D1117,'Vta RdV'!$A$3:$B$2000,2,0),0)</f>
        <v>687.07</v>
      </c>
      <c r="G1117" s="221">
        <f>VLOOKUP(D1117,Objetivos!$G$5:$H$3000,2,0)</f>
        <v>1279.6734323809526</v>
      </c>
      <c r="H1117" s="224">
        <f t="shared" si="41"/>
        <v>0.53691041996678934</v>
      </c>
      <c r="I1117" s="221">
        <f>IF(H1117="",0,RANK($H1117,H1116:H1117,0))</f>
        <v>2</v>
      </c>
      <c r="L1117" s="100"/>
      <c r="M1117" s="84" t="s">
        <v>2582</v>
      </c>
    </row>
    <row r="1118" spans="1:13" ht="17.25" x14ac:dyDescent="0.3">
      <c r="A1118" s="206">
        <v>60</v>
      </c>
      <c r="B1118" s="206" t="s">
        <v>2035</v>
      </c>
      <c r="C1118" s="207" t="s">
        <v>807</v>
      </c>
      <c r="D1118" s="207">
        <v>54025</v>
      </c>
      <c r="E1118" s="207" t="s">
        <v>2046</v>
      </c>
      <c r="F1118" s="66">
        <f>IFERROR(VLOOKUP(D1118,'Vta RdV'!$A$3:$B$2000,2,0),0)</f>
        <v>0</v>
      </c>
      <c r="G1118" s="66">
        <f>VLOOKUP(D1118,Objetivos!$G$5:$H$3000,2,0)</f>
        <v>1125.6476647619047</v>
      </c>
      <c r="H1118" s="67">
        <f t="shared" si="41"/>
        <v>0</v>
      </c>
      <c r="I1118" s="66">
        <f>IF(H1118="",0,RANK($H1118,H1118:H1119,0))</f>
        <v>2</v>
      </c>
      <c r="L1118" s="100"/>
      <c r="M1118" s="84" t="s">
        <v>2582</v>
      </c>
    </row>
    <row r="1119" spans="1:13" ht="18" thickBot="1" x14ac:dyDescent="0.35">
      <c r="A1119" s="208">
        <v>60</v>
      </c>
      <c r="B1119" s="208" t="s">
        <v>2035</v>
      </c>
      <c r="C1119" s="209" t="s">
        <v>807</v>
      </c>
      <c r="D1119" s="209">
        <v>53827</v>
      </c>
      <c r="E1119" s="209" t="s">
        <v>2047</v>
      </c>
      <c r="F1119" s="55">
        <f>IFERROR(VLOOKUP(D1119,'Vta RdV'!$A$3:$B$2000,2,0),0)</f>
        <v>225.82</v>
      </c>
      <c r="G1119" s="55">
        <f>VLOOKUP(D1119,Objetivos!$G$5:$H$3000,2,0)</f>
        <v>772.17074285714295</v>
      </c>
      <c r="H1119" s="56">
        <f t="shared" si="41"/>
        <v>0.29244827272842983</v>
      </c>
      <c r="I1119" s="55">
        <f>IF(H1119="",0,RANK($H1119,H1118:H1119,0))</f>
        <v>1</v>
      </c>
      <c r="L1119" s="100"/>
      <c r="M1119" s="84" t="s">
        <v>2582</v>
      </c>
    </row>
    <row r="1120" spans="1:13" ht="17.25" x14ac:dyDescent="0.3">
      <c r="A1120" s="210">
        <v>60</v>
      </c>
      <c r="B1120" s="210" t="s">
        <v>2048</v>
      </c>
      <c r="C1120" s="211" t="s">
        <v>2049</v>
      </c>
      <c r="D1120" s="211">
        <v>55220</v>
      </c>
      <c r="E1120" s="211" t="s">
        <v>2050</v>
      </c>
      <c r="F1120" s="220">
        <f>IFERROR(VLOOKUP(D1120,'Vta RdV'!$A$3:$B$2000,2,0),0)</f>
        <v>2585.7199999999998</v>
      </c>
      <c r="G1120" s="220">
        <f>VLOOKUP(D1120,Objetivos!$G$5:$H$3000,2,0)</f>
        <v>4215.2627733333338</v>
      </c>
      <c r="H1120" s="223">
        <f t="shared" si="41"/>
        <v>0.61341846025776259</v>
      </c>
      <c r="I1120" s="220">
        <f>IF(H1120="",0,RANK($H1120,H1120:H1121,0))</f>
        <v>1</v>
      </c>
      <c r="L1120" s="100"/>
      <c r="M1120" s="84" t="s">
        <v>2582</v>
      </c>
    </row>
    <row r="1121" spans="1:13" ht="18" thickBot="1" x14ac:dyDescent="0.35">
      <c r="A1121" s="212">
        <v>60</v>
      </c>
      <c r="B1121" s="212" t="s">
        <v>2048</v>
      </c>
      <c r="C1121" s="213" t="s">
        <v>2049</v>
      </c>
      <c r="D1121" s="213">
        <v>5404</v>
      </c>
      <c r="E1121" s="213" t="s">
        <v>2051</v>
      </c>
      <c r="F1121" s="221">
        <f>IFERROR(VLOOKUP(D1121,'Vta RdV'!$A$3:$B$2000,2,0),0)</f>
        <v>276.74</v>
      </c>
      <c r="G1121" s="221">
        <f>VLOOKUP(D1121,Objetivos!$G$5:$H$3000,2,0)</f>
        <v>3797.663878095238</v>
      </c>
      <c r="H1121" s="224">
        <f t="shared" si="41"/>
        <v>7.2871114686116498E-2</v>
      </c>
      <c r="I1121" s="221">
        <f>IF(H1121="",0,RANK($H1121,H1120:H1121,0))</f>
        <v>2</v>
      </c>
      <c r="L1121" s="100"/>
      <c r="M1121" s="84" t="s">
        <v>2582</v>
      </c>
    </row>
    <row r="1122" spans="1:13" ht="17.25" x14ac:dyDescent="0.3">
      <c r="A1122" s="206">
        <v>60</v>
      </c>
      <c r="B1122" s="206" t="s">
        <v>2048</v>
      </c>
      <c r="C1122" s="207" t="s">
        <v>2049</v>
      </c>
      <c r="D1122" s="207">
        <v>403</v>
      </c>
      <c r="E1122" s="207" t="s">
        <v>2052</v>
      </c>
      <c r="F1122" s="66">
        <f>IFERROR(VLOOKUP(D1122,'Vta RdV'!$A$3:$B$2000,2,0),0)</f>
        <v>2171.19</v>
      </c>
      <c r="G1122" s="66">
        <f>VLOOKUP(D1122,Objetivos!$G$5:$H$3000,2,0)</f>
        <v>3477.1654323809526</v>
      </c>
      <c r="H1122" s="67">
        <f t="shared" si="41"/>
        <v>0.62441377674495646</v>
      </c>
      <c r="I1122" s="66">
        <f>IF(H1122="",0,RANK($H1122,H1122:H1123,0))</f>
        <v>2</v>
      </c>
      <c r="L1122" s="100"/>
      <c r="M1122" s="84" t="s">
        <v>2582</v>
      </c>
    </row>
    <row r="1123" spans="1:13" ht="18" thickBot="1" x14ac:dyDescent="0.35">
      <c r="A1123" s="208">
        <v>60</v>
      </c>
      <c r="B1123" s="208" t="s">
        <v>2048</v>
      </c>
      <c r="C1123" s="209" t="s">
        <v>2049</v>
      </c>
      <c r="D1123" s="209">
        <v>5338</v>
      </c>
      <c r="E1123" s="209" t="s">
        <v>2053</v>
      </c>
      <c r="F1123" s="55">
        <f>IFERROR(VLOOKUP(D1123,'Vta RdV'!$A$3:$B$2000,2,0),0)</f>
        <v>2331.81</v>
      </c>
      <c r="G1123" s="55">
        <f>VLOOKUP(D1123,Objetivos!$G$5:$H$3000,2,0)</f>
        <v>3451.8912</v>
      </c>
      <c r="H1123" s="56">
        <f t="shared" si="41"/>
        <v>0.67551665591314114</v>
      </c>
      <c r="I1123" s="55">
        <f>IF(H1123="",0,RANK($H1123,H1122:H1123,0))</f>
        <v>1</v>
      </c>
      <c r="L1123" s="100"/>
      <c r="M1123" s="84" t="s">
        <v>2582</v>
      </c>
    </row>
    <row r="1124" spans="1:13" ht="17.25" x14ac:dyDescent="0.3">
      <c r="A1124" s="210">
        <v>60</v>
      </c>
      <c r="B1124" s="210" t="s">
        <v>2048</v>
      </c>
      <c r="C1124" s="211" t="s">
        <v>2049</v>
      </c>
      <c r="D1124" s="211">
        <v>58633</v>
      </c>
      <c r="E1124" s="211" t="s">
        <v>2054</v>
      </c>
      <c r="F1124" s="220">
        <f>IFERROR(VLOOKUP(D1124,'Vta RdV'!$A$3:$B$2000,2,0),0)</f>
        <v>1902.1399999999999</v>
      </c>
      <c r="G1124" s="220">
        <f>VLOOKUP(D1124,Objetivos!$G$5:$H$3000,2,0)</f>
        <v>2264.9639695238097</v>
      </c>
      <c r="H1124" s="223">
        <f t="shared" si="41"/>
        <v>0.8398102687699307</v>
      </c>
      <c r="I1124" s="220">
        <f>IF(H1124="",0,RANK($H1124,H1124:H1125,0))</f>
        <v>1</v>
      </c>
      <c r="L1124" s="100"/>
      <c r="M1124" s="84" t="s">
        <v>2582</v>
      </c>
    </row>
    <row r="1125" spans="1:13" ht="18" thickBot="1" x14ac:dyDescent="0.35">
      <c r="A1125" s="212">
        <v>60</v>
      </c>
      <c r="B1125" s="212" t="s">
        <v>2048</v>
      </c>
      <c r="C1125" s="213" t="s">
        <v>2049</v>
      </c>
      <c r="D1125" s="213">
        <v>53318</v>
      </c>
      <c r="E1125" s="213" t="s">
        <v>2055</v>
      </c>
      <c r="F1125" s="221">
        <f>IFERROR(VLOOKUP(D1125,'Vta RdV'!$A$3:$B$2000,2,0),0)</f>
        <v>1144.96</v>
      </c>
      <c r="G1125" s="221">
        <f>VLOOKUP(D1125,Objetivos!$G$5:$H$3000,2,0)</f>
        <v>2382.2003733333336</v>
      </c>
      <c r="H1125" s="224">
        <f t="shared" si="41"/>
        <v>0.48063127384951909</v>
      </c>
      <c r="I1125" s="221">
        <f>IF(H1125="",0,RANK($H1125,H1124:H1125,0))</f>
        <v>2</v>
      </c>
      <c r="L1125" s="100"/>
      <c r="M1125" s="84" t="s">
        <v>2582</v>
      </c>
    </row>
    <row r="1126" spans="1:13" ht="17.25" x14ac:dyDescent="0.3">
      <c r="A1126" s="206">
        <v>60</v>
      </c>
      <c r="B1126" s="206" t="s">
        <v>2048</v>
      </c>
      <c r="C1126" s="207" t="s">
        <v>2049</v>
      </c>
      <c r="D1126" s="207">
        <v>50279</v>
      </c>
      <c r="E1126" s="207" t="s">
        <v>2056</v>
      </c>
      <c r="F1126" s="66">
        <f>IFERROR(VLOOKUP(D1126,'Vta RdV'!$A$3:$B$2000,2,0),0)</f>
        <v>562.86</v>
      </c>
      <c r="G1126" s="66">
        <f>VLOOKUP(D1126,Objetivos!$G$5:$H$3000,2,0)</f>
        <v>1880.5397714285716</v>
      </c>
      <c r="H1126" s="67">
        <f t="shared" si="41"/>
        <v>0.29930768205578423</v>
      </c>
      <c r="I1126" s="66">
        <f>IF(H1126="",0,RANK($H1126,H1126:H1127,0))</f>
        <v>2</v>
      </c>
      <c r="L1126" s="100"/>
      <c r="M1126" s="84" t="s">
        <v>2582</v>
      </c>
    </row>
    <row r="1127" spans="1:13" ht="18" thickBot="1" x14ac:dyDescent="0.35">
      <c r="A1127" s="208">
        <v>60</v>
      </c>
      <c r="B1127" s="208" t="s">
        <v>2048</v>
      </c>
      <c r="C1127" s="209" t="s">
        <v>2049</v>
      </c>
      <c r="D1127" s="209">
        <v>53619</v>
      </c>
      <c r="E1127" s="209" t="s">
        <v>2057</v>
      </c>
      <c r="F1127" s="55">
        <f>IFERROR(VLOOKUP(D1127,'Vta RdV'!$A$3:$B$2000,2,0),0)</f>
        <v>656.15</v>
      </c>
      <c r="G1127" s="55">
        <f>VLOOKUP(D1127,Objetivos!$G$5:$H$3000,2,0)</f>
        <v>1041.0813485714286</v>
      </c>
      <c r="H1127" s="56">
        <f t="shared" si="41"/>
        <v>0.63025814543730774</v>
      </c>
      <c r="I1127" s="55">
        <f>IF(H1127="",0,RANK($H1127,H1126:H1127,0))</f>
        <v>1</v>
      </c>
      <c r="L1127" s="100"/>
      <c r="M1127" s="84" t="s">
        <v>2582</v>
      </c>
    </row>
    <row r="1128" spans="1:13" ht="17.25" x14ac:dyDescent="0.3">
      <c r="A1128" s="210">
        <v>60</v>
      </c>
      <c r="B1128" s="210" t="s">
        <v>2048</v>
      </c>
      <c r="C1128" s="211" t="s">
        <v>2049</v>
      </c>
      <c r="D1128" s="211">
        <v>53762</v>
      </c>
      <c r="E1128" s="211" t="s">
        <v>2058</v>
      </c>
      <c r="F1128" s="220">
        <f>IFERROR(VLOOKUP(D1128,'Vta RdV'!$A$3:$B$2000,2,0),0)</f>
        <v>5059.1000000000004</v>
      </c>
      <c r="G1128" s="220">
        <f>VLOOKUP(D1128,Objetivos!$G$5:$H$3000,2,0)</f>
        <v>1559.9180723809525</v>
      </c>
      <c r="H1128" s="223">
        <f t="shared" si="41"/>
        <v>3.2431831450469288</v>
      </c>
      <c r="I1128" s="220">
        <f>IF(H1128="",0,RANK($H1128,H1128:H1129,0))</f>
        <v>1</v>
      </c>
      <c r="L1128" s="100"/>
      <c r="M1128" s="84" t="s">
        <v>2582</v>
      </c>
    </row>
    <row r="1129" spans="1:13" ht="18" thickBot="1" x14ac:dyDescent="0.35">
      <c r="A1129" s="212">
        <v>60</v>
      </c>
      <c r="B1129" s="212" t="s">
        <v>2048</v>
      </c>
      <c r="C1129" s="213" t="s">
        <v>2049</v>
      </c>
      <c r="D1129" s="213">
        <v>53752</v>
      </c>
      <c r="E1129" s="213" t="s">
        <v>2059</v>
      </c>
      <c r="F1129" s="221">
        <f>IFERROR(VLOOKUP(D1129,'Vta RdV'!$A$3:$B$2000,2,0),0)</f>
        <v>1543.5499999999997</v>
      </c>
      <c r="G1129" s="221">
        <f>VLOOKUP(D1129,Objetivos!$G$5:$H$3000,2,0)</f>
        <v>990.26464000000021</v>
      </c>
      <c r="H1129" s="224">
        <f t="shared" si="41"/>
        <v>1.5587247465485583</v>
      </c>
      <c r="I1129" s="221">
        <f>IF(H1129="",0,RANK($H1129,H1128:H1129,0))</f>
        <v>2</v>
      </c>
      <c r="L1129" s="100"/>
      <c r="M1129" s="84" t="s">
        <v>2582</v>
      </c>
    </row>
    <row r="1130" spans="1:13" ht="17.25" x14ac:dyDescent="0.3">
      <c r="A1130" s="206">
        <v>60</v>
      </c>
      <c r="B1130" s="206" t="s">
        <v>2048</v>
      </c>
      <c r="C1130" s="207" t="s">
        <v>2049</v>
      </c>
      <c r="D1130" s="207">
        <v>53884</v>
      </c>
      <c r="E1130" s="207" t="s">
        <v>2060</v>
      </c>
      <c r="F1130" s="66">
        <f>IFERROR(VLOOKUP(D1130,'Vta RdV'!$A$3:$B$2000,2,0),0)</f>
        <v>0</v>
      </c>
      <c r="G1130" s="66">
        <f>VLOOKUP(D1130,Objetivos!$G$5:$H$3000,2,0)</f>
        <v>793.0062323809525</v>
      </c>
      <c r="H1130" s="67">
        <f t="shared" ref="H1130:H1131" si="43">+F1130/G1130</f>
        <v>0</v>
      </c>
      <c r="I1130" s="66">
        <f>IF(H1130="",0,RANK($H1130,H1130:H1131,0))</f>
        <v>2</v>
      </c>
      <c r="L1130" s="100"/>
      <c r="M1130" s="84" t="s">
        <v>2582</v>
      </c>
    </row>
    <row r="1131" spans="1:13" ht="18" thickBot="1" x14ac:dyDescent="0.35">
      <c r="A1131" s="208">
        <v>60</v>
      </c>
      <c r="B1131" s="208" t="s">
        <v>2048</v>
      </c>
      <c r="C1131" s="209" t="s">
        <v>2049</v>
      </c>
      <c r="D1131" s="209">
        <v>54076</v>
      </c>
      <c r="E1131" s="209" t="s">
        <v>2565</v>
      </c>
      <c r="F1131" s="55">
        <f>IFERROR(VLOOKUP(D1131,'Vta RdV'!$A$3:$B$2000,2,0),0)</f>
        <v>470.78</v>
      </c>
      <c r="G1131" s="55">
        <f>VLOOKUP(D1131,Objetivos!$G$5:$H$3000,2,0)</f>
        <v>751.40854857142858</v>
      </c>
      <c r="H1131" s="56">
        <f t="shared" si="43"/>
        <v>0.62653000274623283</v>
      </c>
      <c r="I1131" s="55">
        <f>IF(H1131="",0,RANK($H1131,H1130:H1131,0))</f>
        <v>1</v>
      </c>
      <c r="L1131" s="100"/>
      <c r="M1131" s="84" t="s">
        <v>2582</v>
      </c>
    </row>
    <row r="1132" spans="1:13" ht="17.25" x14ac:dyDescent="0.3">
      <c r="A1132" s="210">
        <v>60</v>
      </c>
      <c r="B1132" s="210" t="s">
        <v>2061</v>
      </c>
      <c r="C1132" s="211" t="s">
        <v>2062</v>
      </c>
      <c r="D1132" s="211">
        <v>6581</v>
      </c>
      <c r="E1132" s="211" t="s">
        <v>2063</v>
      </c>
      <c r="F1132" s="220">
        <f>IFERROR(VLOOKUP(D1132,'Vta RdV'!$A$3:$B$2000,2,0),0)</f>
        <v>1839.68</v>
      </c>
      <c r="G1132" s="220">
        <f>VLOOKUP(D1132,Objetivos!$G$5:$H$3000,2,0)</f>
        <v>6305.5565104761909</v>
      </c>
      <c r="H1132" s="223">
        <f t="shared" si="41"/>
        <v>0.2917553743184309</v>
      </c>
      <c r="I1132" s="220">
        <f>IF(H1132="",0,RANK($H1132,H1132:H1133,0))</f>
        <v>2</v>
      </c>
      <c r="L1132" s="100"/>
      <c r="M1132" s="84" t="s">
        <v>2582</v>
      </c>
    </row>
    <row r="1133" spans="1:13" ht="18" thickBot="1" x14ac:dyDescent="0.35">
      <c r="A1133" s="212">
        <v>60</v>
      </c>
      <c r="B1133" s="212" t="s">
        <v>2061</v>
      </c>
      <c r="C1133" s="213" t="s">
        <v>2062</v>
      </c>
      <c r="D1133" s="213">
        <v>52262</v>
      </c>
      <c r="E1133" s="213" t="s">
        <v>2064</v>
      </c>
      <c r="F1133" s="221">
        <f>IFERROR(VLOOKUP(D1133,'Vta RdV'!$A$3:$B$2000,2,0),0)</f>
        <v>1090.29</v>
      </c>
      <c r="G1133" s="221">
        <f>VLOOKUP(D1133,Objetivos!$G$5:$H$3000,2,0)</f>
        <v>3273.3402209523811</v>
      </c>
      <c r="H1133" s="224">
        <f t="shared" si="41"/>
        <v>0.33308178386748299</v>
      </c>
      <c r="I1133" s="221">
        <f>IF(H1133="",0,RANK($H1133,H1132:H1133,0))</f>
        <v>1</v>
      </c>
      <c r="L1133" s="100"/>
      <c r="M1133" s="84" t="s">
        <v>2582</v>
      </c>
    </row>
    <row r="1134" spans="1:13" ht="17.25" x14ac:dyDescent="0.3">
      <c r="A1134" s="206">
        <v>60</v>
      </c>
      <c r="B1134" s="206" t="s">
        <v>2061</v>
      </c>
      <c r="C1134" s="207" t="s">
        <v>2062</v>
      </c>
      <c r="D1134" s="207">
        <v>42330</v>
      </c>
      <c r="E1134" s="207" t="s">
        <v>2065</v>
      </c>
      <c r="F1134" s="66">
        <f>IFERROR(VLOOKUP(D1134,'Vta RdV'!$A$3:$B$2000,2,0),0)</f>
        <v>158.19</v>
      </c>
      <c r="G1134" s="66">
        <f>VLOOKUP(D1134,Objetivos!$G$5:$H$3000,2,0)</f>
        <v>2688.4885942857145</v>
      </c>
      <c r="H1134" s="67">
        <f t="shared" si="41"/>
        <v>5.8839751203046624E-2</v>
      </c>
      <c r="I1134" s="66">
        <f>IF(H1134="",0,RANK($H1134,H1134:H1135,0))</f>
        <v>2</v>
      </c>
      <c r="L1134" s="100"/>
      <c r="M1134" s="84" t="s">
        <v>2582</v>
      </c>
    </row>
    <row r="1135" spans="1:13" ht="18" thickBot="1" x14ac:dyDescent="0.35">
      <c r="A1135" s="208">
        <v>60</v>
      </c>
      <c r="B1135" s="208" t="s">
        <v>2061</v>
      </c>
      <c r="C1135" s="209" t="s">
        <v>2062</v>
      </c>
      <c r="D1135" s="209">
        <v>52143</v>
      </c>
      <c r="E1135" s="209" t="s">
        <v>2066</v>
      </c>
      <c r="F1135" s="55">
        <f>IFERROR(VLOOKUP(D1135,'Vta RdV'!$A$3:$B$2000,2,0),0)</f>
        <v>559.68000000000006</v>
      </c>
      <c r="G1135" s="55">
        <f>VLOOKUP(D1135,Objetivos!$G$5:$H$3000,2,0)</f>
        <v>2660.3276342857143</v>
      </c>
      <c r="H1135" s="56">
        <f t="shared" si="41"/>
        <v>0.2103801023554272</v>
      </c>
      <c r="I1135" s="55">
        <f>IF(H1135="",0,RANK($H1135,H1134:H1135,0))</f>
        <v>1</v>
      </c>
      <c r="L1135" s="100"/>
      <c r="M1135" s="84" t="s">
        <v>2582</v>
      </c>
    </row>
    <row r="1136" spans="1:13" ht="17.25" x14ac:dyDescent="0.3">
      <c r="A1136" s="210">
        <v>60</v>
      </c>
      <c r="B1136" s="210" t="s">
        <v>2061</v>
      </c>
      <c r="C1136" s="211" t="s">
        <v>2062</v>
      </c>
      <c r="D1136" s="211">
        <v>6341</v>
      </c>
      <c r="E1136" s="211" t="s">
        <v>2067</v>
      </c>
      <c r="F1136" s="220">
        <f>IFERROR(VLOOKUP(D1136,'Vta RdV'!$A$3:$B$2000,2,0),0)</f>
        <v>1020.77</v>
      </c>
      <c r="G1136" s="220">
        <f>VLOOKUP(D1136,Objetivos!$G$5:$H$3000,2,0)</f>
        <v>2087.3534095238097</v>
      </c>
      <c r="H1136" s="223">
        <f t="shared" si="41"/>
        <v>0.4890259576277835</v>
      </c>
      <c r="I1136" s="220">
        <f>IF(H1136="",0,RANK($H1136,H1136:H1137,0))</f>
        <v>2</v>
      </c>
      <c r="L1136" s="100"/>
      <c r="M1136" s="84" t="s">
        <v>2582</v>
      </c>
    </row>
    <row r="1137" spans="1:13" ht="18" thickBot="1" x14ac:dyDescent="0.35">
      <c r="A1137" s="212">
        <v>60</v>
      </c>
      <c r="B1137" s="212" t="s">
        <v>2061</v>
      </c>
      <c r="C1137" s="213" t="s">
        <v>2062</v>
      </c>
      <c r="D1137" s="213">
        <v>6833</v>
      </c>
      <c r="E1137" s="213" t="s">
        <v>2068</v>
      </c>
      <c r="F1137" s="221">
        <f>IFERROR(VLOOKUP(D1137,'Vta RdV'!$A$3:$B$2000,2,0),0)</f>
        <v>1094.74</v>
      </c>
      <c r="G1137" s="221">
        <f>VLOOKUP(D1137,Objetivos!$G$5:$H$3000,2,0)</f>
        <v>1866.8935771428573</v>
      </c>
      <c r="H1137" s="224">
        <f t="shared" si="41"/>
        <v>0.58639657525386035</v>
      </c>
      <c r="I1137" s="221">
        <f>IF(H1137="",0,RANK($H1137,H1136:H1137,0))</f>
        <v>1</v>
      </c>
      <c r="L1137" s="100"/>
      <c r="M1137" s="84" t="s">
        <v>2582</v>
      </c>
    </row>
    <row r="1138" spans="1:13" ht="17.25" x14ac:dyDescent="0.3">
      <c r="A1138" s="206">
        <v>60</v>
      </c>
      <c r="B1138" s="206" t="s">
        <v>2061</v>
      </c>
      <c r="C1138" s="207" t="s">
        <v>2062</v>
      </c>
      <c r="D1138" s="207">
        <v>11478</v>
      </c>
      <c r="E1138" s="207" t="s">
        <v>2069</v>
      </c>
      <c r="F1138" s="66">
        <f>IFERROR(VLOOKUP(D1138,'Vta RdV'!$A$3:$B$2000,2,0),0)</f>
        <v>1205.54</v>
      </c>
      <c r="G1138" s="66">
        <f>VLOOKUP(D1138,Objetivos!$G$5:$H$3000,2,0)</f>
        <v>1806.0500114285715</v>
      </c>
      <c r="H1138" s="67">
        <f t="shared" si="41"/>
        <v>0.66750089552970204</v>
      </c>
      <c r="I1138" s="66">
        <f>IF(H1138="",0,RANK($H1138,H1138:H1139,0))</f>
        <v>1</v>
      </c>
      <c r="L1138" s="100"/>
      <c r="M1138" s="84" t="s">
        <v>2582</v>
      </c>
    </row>
    <row r="1139" spans="1:13" ht="18" thickBot="1" x14ac:dyDescent="0.35">
      <c r="A1139" s="208">
        <v>60</v>
      </c>
      <c r="B1139" s="208" t="s">
        <v>2061</v>
      </c>
      <c r="C1139" s="209" t="s">
        <v>2062</v>
      </c>
      <c r="D1139" s="209">
        <v>53410</v>
      </c>
      <c r="E1139" s="209" t="s">
        <v>2070</v>
      </c>
      <c r="F1139" s="55">
        <f>IFERROR(VLOOKUP(D1139,'Vta RdV'!$A$3:$B$2000,2,0),0)</f>
        <v>942.78000000000009</v>
      </c>
      <c r="G1139" s="55">
        <f>VLOOKUP(D1139,Objetivos!$G$5:$H$3000,2,0)</f>
        <v>1489.3156419047621</v>
      </c>
      <c r="H1139" s="56">
        <f t="shared" si="41"/>
        <v>0.63302900572119858</v>
      </c>
      <c r="I1139" s="55">
        <f>IF(H1139="",0,RANK($H1139,H1138:H1139,0))</f>
        <v>2</v>
      </c>
      <c r="L1139" s="100"/>
      <c r="M1139" s="84" t="s">
        <v>2582</v>
      </c>
    </row>
    <row r="1140" spans="1:13" ht="17.25" x14ac:dyDescent="0.3">
      <c r="A1140" s="210">
        <v>60</v>
      </c>
      <c r="B1140" s="210" t="s">
        <v>2061</v>
      </c>
      <c r="C1140" s="211" t="s">
        <v>2062</v>
      </c>
      <c r="D1140" s="211">
        <v>53971</v>
      </c>
      <c r="E1140" s="211" t="s">
        <v>2071</v>
      </c>
      <c r="F1140" s="220">
        <f>IFERROR(VLOOKUP(D1140,'Vta RdV'!$A$3:$B$2000,2,0),0)</f>
        <v>1002.3</v>
      </c>
      <c r="G1140" s="220">
        <f>VLOOKUP(D1140,Objetivos!$G$5:$H$3000,2,0)</f>
        <v>978.27478095238098</v>
      </c>
      <c r="H1140" s="223">
        <f t="shared" si="41"/>
        <v>1.0245587635656208</v>
      </c>
      <c r="I1140" s="220">
        <f>IF(H1140="",0,RANK($H1140,H1140:H1141,0))</f>
        <v>2</v>
      </c>
      <c r="L1140" s="100"/>
      <c r="M1140" s="84" t="s">
        <v>2582</v>
      </c>
    </row>
    <row r="1141" spans="1:13" ht="18" thickBot="1" x14ac:dyDescent="0.35">
      <c r="A1141" s="212">
        <v>60</v>
      </c>
      <c r="B1141" s="212" t="s">
        <v>2061</v>
      </c>
      <c r="C1141" s="213" t="s">
        <v>2062</v>
      </c>
      <c r="D1141" s="213">
        <v>53782</v>
      </c>
      <c r="E1141" s="213" t="s">
        <v>2072</v>
      </c>
      <c r="F1141" s="221">
        <f>IFERROR(VLOOKUP(D1141,'Vta RdV'!$A$3:$B$2000,2,0),0)</f>
        <v>1242.68</v>
      </c>
      <c r="G1141" s="221">
        <f>VLOOKUP(D1141,Objetivos!$G$5:$H$3000,2,0)</f>
        <v>940.97830095238101</v>
      </c>
      <c r="H1141" s="224">
        <f t="shared" si="41"/>
        <v>1.3206255646301954</v>
      </c>
      <c r="I1141" s="221">
        <f>IF(H1141="",0,RANK($H1141,H1140:H1141,0))</f>
        <v>1</v>
      </c>
      <c r="L1141" s="100"/>
      <c r="M1141" s="84" t="s">
        <v>2582</v>
      </c>
    </row>
    <row r="1142" spans="1:13" ht="17.25" x14ac:dyDescent="0.3">
      <c r="A1142" s="206">
        <v>60</v>
      </c>
      <c r="B1142" s="206" t="s">
        <v>2073</v>
      </c>
      <c r="C1142" s="207" t="s">
        <v>2074</v>
      </c>
      <c r="D1142" s="207">
        <v>30373</v>
      </c>
      <c r="E1142" s="207" t="s">
        <v>2075</v>
      </c>
      <c r="F1142" s="66">
        <f>IFERROR(VLOOKUP(D1142,'Vta RdV'!$A$3:$B$2000,2,0),0)</f>
        <v>2493.06</v>
      </c>
      <c r="G1142" s="66">
        <f>VLOOKUP(D1142,Objetivos!$G$5:$H$3000,2,0)</f>
        <v>2792.6951520000002</v>
      </c>
      <c r="H1142" s="67">
        <f t="shared" si="41"/>
        <v>0.89270753315648677</v>
      </c>
      <c r="I1142" s="66">
        <f>IF(H1142="",0,RANK($H1142,H1142:H1143,0))</f>
        <v>1</v>
      </c>
      <c r="L1142" s="100"/>
      <c r="M1142" s="84" t="s">
        <v>2582</v>
      </c>
    </row>
    <row r="1143" spans="1:13" ht="18" thickBot="1" x14ac:dyDescent="0.35">
      <c r="A1143" s="208">
        <v>60</v>
      </c>
      <c r="B1143" s="208" t="s">
        <v>2073</v>
      </c>
      <c r="C1143" s="209" t="s">
        <v>2074</v>
      </c>
      <c r="D1143" s="209">
        <v>42160</v>
      </c>
      <c r="E1143" s="209" t="s">
        <v>2076</v>
      </c>
      <c r="F1143" s="55">
        <f>IFERROR(VLOOKUP(D1143,'Vta RdV'!$A$3:$B$2000,2,0),0)</f>
        <v>1116.8700000000001</v>
      </c>
      <c r="G1143" s="55">
        <f>VLOOKUP(D1143,Objetivos!$G$5:$H$3000,2,0)</f>
        <v>1628.28052</v>
      </c>
      <c r="H1143" s="56">
        <f t="shared" si="41"/>
        <v>0.68591989296782852</v>
      </c>
      <c r="I1143" s="55">
        <f>IF(H1143="",0,RANK($H1143,H1142:H1143,0))</f>
        <v>2</v>
      </c>
      <c r="L1143" s="100"/>
      <c r="M1143" s="84" t="s">
        <v>2582</v>
      </c>
    </row>
    <row r="1144" spans="1:13" ht="17.25" x14ac:dyDescent="0.3">
      <c r="A1144" s="210">
        <v>60</v>
      </c>
      <c r="B1144" s="210" t="s">
        <v>2073</v>
      </c>
      <c r="C1144" s="211" t="s">
        <v>2074</v>
      </c>
      <c r="D1144" s="211">
        <v>20185</v>
      </c>
      <c r="E1144" s="211" t="s">
        <v>2077</v>
      </c>
      <c r="F1144" s="220">
        <f>IFERROR(VLOOKUP(D1144,'Vta RdV'!$A$3:$B$2000,2,0),0)</f>
        <v>3452.9399999999996</v>
      </c>
      <c r="G1144" s="220">
        <f>VLOOKUP(D1144,Objetivos!$G$5:$H$3000,2,0)</f>
        <v>1745.3591840000001</v>
      </c>
      <c r="H1144" s="223">
        <f t="shared" si="41"/>
        <v>1.9783549607746524</v>
      </c>
      <c r="I1144" s="220">
        <f>IF(H1144="",0,RANK($H1144,H1144:H1145,0))</f>
        <v>1</v>
      </c>
      <c r="L1144" s="100"/>
      <c r="M1144" s="84" t="s">
        <v>2582</v>
      </c>
    </row>
    <row r="1145" spans="1:13" ht="18" thickBot="1" x14ac:dyDescent="0.35">
      <c r="A1145" s="212">
        <v>60</v>
      </c>
      <c r="B1145" s="212" t="s">
        <v>2073</v>
      </c>
      <c r="C1145" s="213" t="s">
        <v>2074</v>
      </c>
      <c r="D1145" s="213">
        <v>52124</v>
      </c>
      <c r="E1145" s="213" t="s">
        <v>2078</v>
      </c>
      <c r="F1145" s="221">
        <f>IFERROR(VLOOKUP(D1145,'Vta RdV'!$A$3:$B$2000,2,0),0)</f>
        <v>1208.8599999999999</v>
      </c>
      <c r="G1145" s="221">
        <f>VLOOKUP(D1145,Objetivos!$G$5:$H$3000,2,0)</f>
        <v>1589.682841904762</v>
      </c>
      <c r="H1145" s="224">
        <f t="shared" si="41"/>
        <v>0.76044099372145257</v>
      </c>
      <c r="I1145" s="221">
        <f>IF(H1145="",0,RANK($H1145,H1144:H1145,0))</f>
        <v>2</v>
      </c>
      <c r="L1145" s="100"/>
      <c r="M1145" s="84" t="s">
        <v>2582</v>
      </c>
    </row>
    <row r="1146" spans="1:13" ht="17.25" x14ac:dyDescent="0.3">
      <c r="A1146" s="206">
        <v>60</v>
      </c>
      <c r="B1146" s="206" t="s">
        <v>2073</v>
      </c>
      <c r="C1146" s="207" t="s">
        <v>2074</v>
      </c>
      <c r="D1146" s="207">
        <v>7778</v>
      </c>
      <c r="E1146" s="207" t="s">
        <v>2079</v>
      </c>
      <c r="F1146" s="66">
        <f>IFERROR(VLOOKUP(D1146,'Vta RdV'!$A$3:$B$2000,2,0),0)</f>
        <v>1445.9</v>
      </c>
      <c r="G1146" s="66">
        <f>VLOOKUP(D1146,Objetivos!$G$5:$H$3000,2,0)</f>
        <v>1692.157592</v>
      </c>
      <c r="H1146" s="67">
        <f t="shared" si="41"/>
        <v>0.8544712424160551</v>
      </c>
      <c r="I1146" s="66">
        <f>IF(H1146="",0,RANK($H1146,H1146:H1147,0))</f>
        <v>1</v>
      </c>
      <c r="L1146" s="100"/>
      <c r="M1146" s="84" t="s">
        <v>2582</v>
      </c>
    </row>
    <row r="1147" spans="1:13" ht="18" thickBot="1" x14ac:dyDescent="0.35">
      <c r="A1147" s="208">
        <v>60</v>
      </c>
      <c r="B1147" s="208" t="s">
        <v>2073</v>
      </c>
      <c r="C1147" s="209" t="s">
        <v>2074</v>
      </c>
      <c r="D1147" s="209">
        <v>9809</v>
      </c>
      <c r="E1147" s="209" t="s">
        <v>2080</v>
      </c>
      <c r="F1147" s="55">
        <f>IFERROR(VLOOKUP(D1147,'Vta RdV'!$A$3:$B$2000,2,0),0)</f>
        <v>1146.83</v>
      </c>
      <c r="G1147" s="55">
        <f>VLOOKUP(D1147,Objetivos!$G$5:$H$3000,2,0)</f>
        <v>1658.6760000000004</v>
      </c>
      <c r="H1147" s="56">
        <f t="shared" si="41"/>
        <v>0.69141291005597216</v>
      </c>
      <c r="I1147" s="55">
        <f>IF(H1147="",0,RANK($H1147,H1146:H1147,0))</f>
        <v>2</v>
      </c>
      <c r="L1147" s="100"/>
      <c r="M1147" s="84" t="s">
        <v>2582</v>
      </c>
    </row>
    <row r="1148" spans="1:13" ht="17.25" x14ac:dyDescent="0.3">
      <c r="A1148" s="210">
        <v>60</v>
      </c>
      <c r="B1148" s="210" t="s">
        <v>2073</v>
      </c>
      <c r="C1148" s="211" t="s">
        <v>2074</v>
      </c>
      <c r="D1148" s="211">
        <v>53234</v>
      </c>
      <c r="E1148" s="211" t="s">
        <v>2081</v>
      </c>
      <c r="F1148" s="220">
        <f>IFERROR(VLOOKUP(D1148,'Vta RdV'!$A$3:$B$2000,2,0),0)</f>
        <v>1014.63</v>
      </c>
      <c r="G1148" s="220">
        <f>VLOOKUP(D1148,Objetivos!$G$5:$H$3000,2,0)</f>
        <v>1490.8190880000002</v>
      </c>
      <c r="H1148" s="223">
        <f t="shared" si="41"/>
        <v>0.68058559765368387</v>
      </c>
      <c r="I1148" s="220">
        <f>IF(H1148="",0,RANK($H1148,H1148:H1149,0))</f>
        <v>2</v>
      </c>
      <c r="L1148" s="100"/>
      <c r="M1148" s="84" t="s">
        <v>2582</v>
      </c>
    </row>
    <row r="1149" spans="1:13" ht="18" thickBot="1" x14ac:dyDescent="0.35">
      <c r="A1149" s="212">
        <v>60</v>
      </c>
      <c r="B1149" s="212" t="s">
        <v>2073</v>
      </c>
      <c r="C1149" s="213" t="s">
        <v>2074</v>
      </c>
      <c r="D1149" s="213">
        <v>53048</v>
      </c>
      <c r="E1149" s="213" t="s">
        <v>2082</v>
      </c>
      <c r="F1149" s="221">
        <f>IFERROR(VLOOKUP(D1149,'Vta RdV'!$A$3:$B$2000,2,0),0)</f>
        <v>1815.34</v>
      </c>
      <c r="G1149" s="221">
        <f>VLOOKUP(D1149,Objetivos!$G$5:$H$3000,2,0)</f>
        <v>1347.6471314285718</v>
      </c>
      <c r="H1149" s="224">
        <f t="shared" si="41"/>
        <v>1.3470440129796075</v>
      </c>
      <c r="I1149" s="221">
        <f>IF(H1149="",0,RANK($H1149,H1148:H1149,0))</f>
        <v>1</v>
      </c>
      <c r="L1149" s="100"/>
      <c r="M1149" s="84" t="s">
        <v>2582</v>
      </c>
    </row>
    <row r="1150" spans="1:13" ht="17.25" x14ac:dyDescent="0.3">
      <c r="A1150" s="206">
        <v>60</v>
      </c>
      <c r="B1150" s="206" t="s">
        <v>2073</v>
      </c>
      <c r="C1150" s="207" t="s">
        <v>2074</v>
      </c>
      <c r="D1150" s="207">
        <v>52123</v>
      </c>
      <c r="E1150" s="207" t="s">
        <v>2083</v>
      </c>
      <c r="F1150" s="66">
        <f>IFERROR(VLOOKUP(D1150,'Vta RdV'!$A$3:$B$2000,2,0),0)</f>
        <v>697.6</v>
      </c>
      <c r="G1150" s="66">
        <f>VLOOKUP(D1150,Objetivos!$G$5:$H$3000,2,0)</f>
        <v>1503.4696400000003</v>
      </c>
      <c r="H1150" s="67">
        <f t="shared" si="41"/>
        <v>0.46399340661112382</v>
      </c>
      <c r="I1150" s="66">
        <f>IF(H1150="",0,RANK($H1150,H1150:H1151,0))</f>
        <v>2</v>
      </c>
      <c r="L1150" s="100"/>
      <c r="M1150" s="84" t="s">
        <v>2582</v>
      </c>
    </row>
    <row r="1151" spans="1:13" ht="18" thickBot="1" x14ac:dyDescent="0.35">
      <c r="A1151" s="208">
        <v>60</v>
      </c>
      <c r="B1151" s="208" t="s">
        <v>2073</v>
      </c>
      <c r="C1151" s="209" t="s">
        <v>2074</v>
      </c>
      <c r="D1151" s="209">
        <v>53569</v>
      </c>
      <c r="E1151" s="209" t="s">
        <v>2084</v>
      </c>
      <c r="F1151" s="55">
        <f>IFERROR(VLOOKUP(D1151,'Vta RdV'!$A$3:$B$2000,2,0),0)</f>
        <v>1839.5800000000002</v>
      </c>
      <c r="G1151" s="55">
        <f>VLOOKUP(D1151,Objetivos!$G$5:$H$3000,2,0)</f>
        <v>1055.863672</v>
      </c>
      <c r="H1151" s="56">
        <f t="shared" si="41"/>
        <v>1.7422514371722795</v>
      </c>
      <c r="I1151" s="55">
        <f>IF(H1151="",0,RANK($H1151,H1150:H1151,0))</f>
        <v>1</v>
      </c>
      <c r="L1151" s="100"/>
      <c r="M1151" s="84" t="s">
        <v>2582</v>
      </c>
    </row>
    <row r="1152" spans="1:13" ht="17.25" x14ac:dyDescent="0.3">
      <c r="A1152" s="210">
        <v>60</v>
      </c>
      <c r="B1152" s="210" t="s">
        <v>2073</v>
      </c>
      <c r="C1152" s="211" t="s">
        <v>2074</v>
      </c>
      <c r="D1152" s="211">
        <v>53482</v>
      </c>
      <c r="E1152" s="211" t="s">
        <v>2085</v>
      </c>
      <c r="F1152" s="220">
        <f>IFERROR(VLOOKUP(D1152,'Vta RdV'!$A$3:$B$2000,2,0),0)</f>
        <v>156.06</v>
      </c>
      <c r="G1152" s="220">
        <f>VLOOKUP(D1152,Objetivos!$G$5:$H$3000,2,0)</f>
        <v>780.99756000000002</v>
      </c>
      <c r="H1152" s="223">
        <f t="shared" si="41"/>
        <v>0.19982136691950741</v>
      </c>
      <c r="I1152" s="220">
        <f>IF(H1152="",0,RANK($H1152,H1152:H1153,0))</f>
        <v>1</v>
      </c>
      <c r="L1152" s="100"/>
      <c r="M1152" s="84" t="s">
        <v>2582</v>
      </c>
    </row>
    <row r="1153" spans="1:13" ht="18" thickBot="1" x14ac:dyDescent="0.35">
      <c r="A1153" s="212">
        <v>60</v>
      </c>
      <c r="B1153" s="212" t="s">
        <v>2073</v>
      </c>
      <c r="C1153" s="213" t="s">
        <v>2074</v>
      </c>
      <c r="D1153" s="213">
        <v>42231</v>
      </c>
      <c r="E1153" s="213" t="s">
        <v>2086</v>
      </c>
      <c r="F1153" s="221">
        <f>IFERROR(VLOOKUP(D1153,'Vta RdV'!$A$3:$B$2000,2,0),0)</f>
        <v>47.91</v>
      </c>
      <c r="G1153" s="221">
        <f>VLOOKUP(D1153,Objetivos!$G$5:$H$3000,2,0)</f>
        <v>973.21192800000017</v>
      </c>
      <c r="H1153" s="224">
        <f t="shared" si="41"/>
        <v>4.9228743115035049E-2</v>
      </c>
      <c r="I1153" s="221">
        <f>IF(H1153="",0,RANK($H1153,H1152:H1153,0))</f>
        <v>2</v>
      </c>
      <c r="L1153" s="100"/>
      <c r="M1153" s="84" t="s">
        <v>2582</v>
      </c>
    </row>
    <row r="1154" spans="1:13" ht="17.25" x14ac:dyDescent="0.3">
      <c r="A1154" s="206">
        <v>60</v>
      </c>
      <c r="B1154" s="206" t="s">
        <v>2087</v>
      </c>
      <c r="C1154" s="207" t="s">
        <v>2088</v>
      </c>
      <c r="D1154" s="207">
        <v>19147</v>
      </c>
      <c r="E1154" s="207" t="s">
        <v>2089</v>
      </c>
      <c r="F1154" s="66">
        <f>IFERROR(VLOOKUP(D1154,'Vta RdV'!$A$3:$B$2000,2,0),0)</f>
        <v>1452.54</v>
      </c>
      <c r="G1154" s="66">
        <f>VLOOKUP(D1154,Objetivos!$G$5:$H$3000,2,0)</f>
        <v>2724.8298209523814</v>
      </c>
      <c r="H1154" s="67">
        <f t="shared" si="41"/>
        <v>0.53307549294667833</v>
      </c>
      <c r="I1154" s="66">
        <f>IF(H1154="",0,RANK($H1154,H1154:H1155,0))</f>
        <v>2</v>
      </c>
      <c r="L1154" s="100"/>
      <c r="M1154" s="84" t="s">
        <v>2582</v>
      </c>
    </row>
    <row r="1155" spans="1:13" ht="18" thickBot="1" x14ac:dyDescent="0.35">
      <c r="A1155" s="208">
        <v>60</v>
      </c>
      <c r="B1155" s="208" t="s">
        <v>2087</v>
      </c>
      <c r="C1155" s="209" t="s">
        <v>2088</v>
      </c>
      <c r="D1155" s="209">
        <v>6692</v>
      </c>
      <c r="E1155" s="209" t="s">
        <v>2090</v>
      </c>
      <c r="F1155" s="55">
        <f>IFERROR(VLOOKUP(D1155,'Vta RdV'!$A$3:$B$2000,2,0),0)</f>
        <v>1390.0800000000002</v>
      </c>
      <c r="G1155" s="55">
        <f>VLOOKUP(D1155,Objetivos!$G$5:$H$3000,2,0)</f>
        <v>1930.0609371428573</v>
      </c>
      <c r="H1155" s="56">
        <f t="shared" si="41"/>
        <v>0.7202259645013015</v>
      </c>
      <c r="I1155" s="55">
        <f>IF(H1155="",0,RANK($H1155,H1154:H1155,0))</f>
        <v>1</v>
      </c>
      <c r="L1155" s="100"/>
      <c r="M1155" s="84" t="s">
        <v>2582</v>
      </c>
    </row>
    <row r="1156" spans="1:13" ht="17.25" x14ac:dyDescent="0.3">
      <c r="A1156" s="210">
        <v>60</v>
      </c>
      <c r="B1156" s="210" t="s">
        <v>2087</v>
      </c>
      <c r="C1156" s="211" t="s">
        <v>2088</v>
      </c>
      <c r="D1156" s="211">
        <v>6829</v>
      </c>
      <c r="E1156" s="211" t="s">
        <v>2091</v>
      </c>
      <c r="F1156" s="220">
        <f>IFERROR(VLOOKUP(D1156,'Vta RdV'!$A$3:$B$2000,2,0),0)</f>
        <v>1397.72</v>
      </c>
      <c r="G1156" s="220">
        <f>VLOOKUP(D1156,Objetivos!$G$5:$H$3000,2,0)</f>
        <v>1907.685872</v>
      </c>
      <c r="H1156" s="223">
        <f t="shared" si="41"/>
        <v>0.73267827817723652</v>
      </c>
      <c r="I1156" s="220">
        <f>IF(H1156="",0,RANK($H1156,H1156:H1157,0))</f>
        <v>1</v>
      </c>
      <c r="L1156" s="100"/>
      <c r="M1156" s="84" t="s">
        <v>2582</v>
      </c>
    </row>
    <row r="1157" spans="1:13" ht="18" thickBot="1" x14ac:dyDescent="0.35">
      <c r="A1157" s="212">
        <v>60</v>
      </c>
      <c r="B1157" s="212" t="s">
        <v>2087</v>
      </c>
      <c r="C1157" s="213" t="s">
        <v>2088</v>
      </c>
      <c r="D1157" s="213">
        <v>6124</v>
      </c>
      <c r="E1157" s="213" t="s">
        <v>2092</v>
      </c>
      <c r="F1157" s="221">
        <f>IFERROR(VLOOKUP(D1157,'Vta RdV'!$A$3:$B$2000,2,0),0)</f>
        <v>802.52</v>
      </c>
      <c r="G1157" s="221">
        <f>VLOOKUP(D1157,Objetivos!$G$5:$H$3000,2,0)</f>
        <v>1762.1831619047618</v>
      </c>
      <c r="H1157" s="224">
        <f t="shared" si="41"/>
        <v>0.45541236424739634</v>
      </c>
      <c r="I1157" s="221">
        <f>IF(H1157="",0,RANK($H1157,H1156:H1157,0))</f>
        <v>2</v>
      </c>
      <c r="L1157" s="100"/>
      <c r="M1157" s="84" t="s">
        <v>2582</v>
      </c>
    </row>
    <row r="1158" spans="1:13" ht="17.25" x14ac:dyDescent="0.3">
      <c r="A1158" s="206">
        <v>60</v>
      </c>
      <c r="B1158" s="206" t="s">
        <v>2087</v>
      </c>
      <c r="C1158" s="207" t="s">
        <v>2088</v>
      </c>
      <c r="D1158" s="207">
        <v>6331</v>
      </c>
      <c r="E1158" s="207" t="s">
        <v>2093</v>
      </c>
      <c r="F1158" s="66">
        <f>IFERROR(VLOOKUP(D1158,'Vta RdV'!$A$3:$B$2000,2,0),0)</f>
        <v>1220.1500000000001</v>
      </c>
      <c r="G1158" s="66">
        <f>VLOOKUP(D1158,Objetivos!$G$5:$H$3000,2,0)</f>
        <v>1608.7278159999998</v>
      </c>
      <c r="H1158" s="67">
        <f t="shared" si="41"/>
        <v>0.75845645724820376</v>
      </c>
      <c r="I1158" s="66">
        <f>IF(H1158="",0,RANK($H1158,H1158:H1159,0))</f>
        <v>2</v>
      </c>
      <c r="L1158" s="100"/>
      <c r="M1158" s="84" t="s">
        <v>2582</v>
      </c>
    </row>
    <row r="1159" spans="1:13" ht="18" thickBot="1" x14ac:dyDescent="0.35">
      <c r="A1159" s="208">
        <v>60</v>
      </c>
      <c r="B1159" s="208" t="s">
        <v>2087</v>
      </c>
      <c r="C1159" s="209" t="s">
        <v>2088</v>
      </c>
      <c r="D1159" s="209">
        <v>53409</v>
      </c>
      <c r="E1159" s="209" t="s">
        <v>2094</v>
      </c>
      <c r="F1159" s="55">
        <f>IFERROR(VLOOKUP(D1159,'Vta RdV'!$A$3:$B$2000,2,0),0)</f>
        <v>1971.16</v>
      </c>
      <c r="G1159" s="55">
        <f>VLOOKUP(D1159,Objetivos!$G$5:$H$3000,2,0)</f>
        <v>1226.4927161904761</v>
      </c>
      <c r="H1159" s="56">
        <f t="shared" ref="H1159:H1222" si="44">+F1159/G1159</f>
        <v>1.6071518191502052</v>
      </c>
      <c r="I1159" s="55">
        <f>IF(H1159="",0,RANK($H1159,H1158:H1159,0))</f>
        <v>1</v>
      </c>
      <c r="L1159" s="100"/>
      <c r="M1159" s="84" t="s">
        <v>2582</v>
      </c>
    </row>
    <row r="1160" spans="1:13" ht="17.25" x14ac:dyDescent="0.3">
      <c r="A1160" s="210">
        <v>60</v>
      </c>
      <c r="B1160" s="210" t="s">
        <v>2087</v>
      </c>
      <c r="C1160" s="211" t="s">
        <v>2088</v>
      </c>
      <c r="D1160" s="211">
        <v>53295</v>
      </c>
      <c r="E1160" s="211" t="s">
        <v>2095</v>
      </c>
      <c r="F1160" s="220">
        <f>IFERROR(VLOOKUP(D1160,'Vta RdV'!$A$3:$B$2000,2,0),0)</f>
        <v>1271.1399999999999</v>
      </c>
      <c r="G1160" s="220">
        <f>VLOOKUP(D1160,Objetivos!$G$5:$H$3000,2,0)</f>
        <v>1311.0566933333334</v>
      </c>
      <c r="H1160" s="223">
        <f t="shared" si="44"/>
        <v>0.96955380073469877</v>
      </c>
      <c r="I1160" s="220">
        <f>IF(H1160="",0,RANK($H1160,H1160:H1161,0))</f>
        <v>1</v>
      </c>
      <c r="L1160" s="100"/>
      <c r="M1160" s="84" t="s">
        <v>2582</v>
      </c>
    </row>
    <row r="1161" spans="1:13" ht="18" thickBot="1" x14ac:dyDescent="0.35">
      <c r="A1161" s="212">
        <v>60</v>
      </c>
      <c r="B1161" s="212" t="s">
        <v>2087</v>
      </c>
      <c r="C1161" s="213" t="s">
        <v>2088</v>
      </c>
      <c r="D1161" s="213">
        <v>52772</v>
      </c>
      <c r="E1161" s="213" t="s">
        <v>2096</v>
      </c>
      <c r="F1161" s="221">
        <f>IFERROR(VLOOKUP(D1161,'Vta RdV'!$A$3:$B$2000,2,0),0)</f>
        <v>357.44</v>
      </c>
      <c r="G1161" s="221">
        <f>VLOOKUP(D1161,Objetivos!$G$5:$H$3000,2,0)</f>
        <v>828.73346399999991</v>
      </c>
      <c r="H1161" s="224">
        <f t="shared" si="44"/>
        <v>0.4313087567078141</v>
      </c>
      <c r="I1161" s="221">
        <f>IF(H1161="",0,RANK($H1161,H1160:H1161,0))</f>
        <v>2</v>
      </c>
      <c r="L1161" s="100"/>
      <c r="M1161" s="84" t="s">
        <v>2582</v>
      </c>
    </row>
    <row r="1162" spans="1:13" ht="17.25" x14ac:dyDescent="0.3">
      <c r="A1162" s="206">
        <v>60</v>
      </c>
      <c r="B1162" s="206" t="s">
        <v>2097</v>
      </c>
      <c r="C1162" s="207" t="s">
        <v>437</v>
      </c>
      <c r="D1162" s="207">
        <v>6819</v>
      </c>
      <c r="E1162" s="207" t="s">
        <v>2098</v>
      </c>
      <c r="F1162" s="66">
        <f>IFERROR(VLOOKUP(D1162,'Vta RdV'!$A$3:$B$2000,2,0),0)</f>
        <v>2983.1499999999996</v>
      </c>
      <c r="G1162" s="66">
        <f>VLOOKUP(D1162,Objetivos!$G$5:$H$3000,2,0)</f>
        <v>3531.4486857142861</v>
      </c>
      <c r="H1162" s="67">
        <f t="shared" si="44"/>
        <v>0.84473831152288559</v>
      </c>
      <c r="I1162" s="66">
        <f>IF(H1162="",0,RANK($H1162,H1162:H1163,0))</f>
        <v>1</v>
      </c>
      <c r="L1162" s="100"/>
      <c r="M1162" s="84" t="s">
        <v>2582</v>
      </c>
    </row>
    <row r="1163" spans="1:13" ht="18" thickBot="1" x14ac:dyDescent="0.35">
      <c r="A1163" s="208">
        <v>60</v>
      </c>
      <c r="B1163" s="208" t="s">
        <v>2097</v>
      </c>
      <c r="C1163" s="209" t="s">
        <v>437</v>
      </c>
      <c r="D1163" s="209">
        <v>47032</v>
      </c>
      <c r="E1163" s="209" t="s">
        <v>2099</v>
      </c>
      <c r="F1163" s="55">
        <f>IFERROR(VLOOKUP(D1163,'Vta RdV'!$A$3:$B$2000,2,0),0)</f>
        <v>1093.22</v>
      </c>
      <c r="G1163" s="55">
        <f>VLOOKUP(D1163,Objetivos!$G$5:$H$3000,2,0)</f>
        <v>2601.647497142857</v>
      </c>
      <c r="H1163" s="56">
        <f t="shared" si="44"/>
        <v>0.42020296800415119</v>
      </c>
      <c r="I1163" s="55">
        <f>IF(H1163="",0,RANK($H1163,H1162:H1163,0))</f>
        <v>2</v>
      </c>
      <c r="L1163" s="100"/>
      <c r="M1163" s="84" t="s">
        <v>2582</v>
      </c>
    </row>
    <row r="1164" spans="1:13" ht="17.25" x14ac:dyDescent="0.3">
      <c r="A1164" s="210">
        <v>60</v>
      </c>
      <c r="B1164" s="210" t="s">
        <v>2097</v>
      </c>
      <c r="C1164" s="211" t="s">
        <v>437</v>
      </c>
      <c r="D1164" s="211">
        <v>47029</v>
      </c>
      <c r="E1164" s="211" t="s">
        <v>2100</v>
      </c>
      <c r="F1164" s="220">
        <f>IFERROR(VLOOKUP(D1164,'Vta RdV'!$A$3:$B$2000,2,0),0)</f>
        <v>1011.72</v>
      </c>
      <c r="G1164" s="220">
        <f>VLOOKUP(D1164,Objetivos!$G$5:$H$3000,2,0)</f>
        <v>2067.6291123809524</v>
      </c>
      <c r="H1164" s="223">
        <f t="shared" si="44"/>
        <v>0.48931406215061779</v>
      </c>
      <c r="I1164" s="220">
        <f>IF(H1164="",0,RANK($H1164,H1164:H1165,0))</f>
        <v>2</v>
      </c>
      <c r="L1164" s="100"/>
      <c r="M1164" s="84" t="s">
        <v>2582</v>
      </c>
    </row>
    <row r="1165" spans="1:13" ht="18" thickBot="1" x14ac:dyDescent="0.35">
      <c r="A1165" s="212">
        <v>60</v>
      </c>
      <c r="B1165" s="212" t="s">
        <v>2097</v>
      </c>
      <c r="C1165" s="213" t="s">
        <v>437</v>
      </c>
      <c r="D1165" s="213">
        <v>6867</v>
      </c>
      <c r="E1165" s="213" t="s">
        <v>2101</v>
      </c>
      <c r="F1165" s="221">
        <f>IFERROR(VLOOKUP(D1165,'Vta RdV'!$A$3:$B$2000,2,0),0)</f>
        <v>1410.96</v>
      </c>
      <c r="G1165" s="221">
        <f>VLOOKUP(D1165,Objetivos!$G$5:$H$3000,2,0)</f>
        <v>1728.4066285714287</v>
      </c>
      <c r="H1165" s="224">
        <f t="shared" si="44"/>
        <v>0.81633567973885512</v>
      </c>
      <c r="I1165" s="221">
        <f>IF(H1165="",0,RANK($H1165,H1164:H1165,0))</f>
        <v>1</v>
      </c>
      <c r="L1165" s="100"/>
      <c r="M1165" s="84" t="s">
        <v>2582</v>
      </c>
    </row>
    <row r="1166" spans="1:13" ht="17.25" x14ac:dyDescent="0.3">
      <c r="A1166" s="206">
        <v>60</v>
      </c>
      <c r="B1166" s="206" t="s">
        <v>2097</v>
      </c>
      <c r="C1166" s="207" t="s">
        <v>437</v>
      </c>
      <c r="D1166" s="207">
        <v>6840</v>
      </c>
      <c r="E1166" s="207" t="s">
        <v>2102</v>
      </c>
      <c r="F1166" s="66">
        <f>IFERROR(VLOOKUP(D1166,'Vta RdV'!$A$3:$B$2000,2,0),0)</f>
        <v>1137.1399999999999</v>
      </c>
      <c r="G1166" s="66">
        <f>VLOOKUP(D1166,Objetivos!$G$5:$H$3000,2,0)</f>
        <v>1588.8458590476193</v>
      </c>
      <c r="H1166" s="67">
        <f t="shared" si="44"/>
        <v>0.71570189991974453</v>
      </c>
      <c r="I1166" s="66">
        <f>IF(H1166="",0,RANK($H1166,H1166:H1167,0))</f>
        <v>2</v>
      </c>
      <c r="L1166" s="100"/>
      <c r="M1166" s="84" t="s">
        <v>2582</v>
      </c>
    </row>
    <row r="1167" spans="1:13" ht="18" thickBot="1" x14ac:dyDescent="0.35">
      <c r="A1167" s="208">
        <v>60</v>
      </c>
      <c r="B1167" s="208" t="s">
        <v>2097</v>
      </c>
      <c r="C1167" s="209" t="s">
        <v>437</v>
      </c>
      <c r="D1167" s="209">
        <v>52715</v>
      </c>
      <c r="E1167" s="209" t="s">
        <v>2103</v>
      </c>
      <c r="F1167" s="55">
        <f>IFERROR(VLOOKUP(D1167,'Vta RdV'!$A$3:$B$2000,2,0),0)</f>
        <v>948.42</v>
      </c>
      <c r="G1167" s="55">
        <f>VLOOKUP(D1167,Objetivos!$G$5:$H$3000,2,0)</f>
        <v>1060.0549473684212</v>
      </c>
      <c r="H1167" s="56">
        <f t="shared" si="44"/>
        <v>0.89468947091322559</v>
      </c>
      <c r="I1167" s="55">
        <f>IF(H1167="",0,RANK($H1167,H1166:H1167,0))</f>
        <v>1</v>
      </c>
      <c r="L1167" s="100"/>
      <c r="M1167" s="84" t="s">
        <v>2582</v>
      </c>
    </row>
    <row r="1168" spans="1:13" ht="17.25" x14ac:dyDescent="0.3">
      <c r="A1168" s="210">
        <v>60</v>
      </c>
      <c r="B1168" s="210" t="s">
        <v>2097</v>
      </c>
      <c r="C1168" s="211" t="s">
        <v>437</v>
      </c>
      <c r="D1168" s="211">
        <v>53618</v>
      </c>
      <c r="E1168" s="211" t="s">
        <v>2104</v>
      </c>
      <c r="F1168" s="220">
        <f>IFERROR(VLOOKUP(D1168,'Vta RdV'!$A$3:$B$2000,2,0),0)</f>
        <v>2116.6800000000003</v>
      </c>
      <c r="G1168" s="220">
        <f>VLOOKUP(D1168,Objetivos!$G$5:$H$3000,2,0)</f>
        <v>1035.4700495238096</v>
      </c>
      <c r="H1168" s="223">
        <f t="shared" si="44"/>
        <v>2.0441730796302759</v>
      </c>
      <c r="I1168" s="220">
        <f>IF(H1168="",0,RANK($H1168,H1168:H1169,0))</f>
        <v>1</v>
      </c>
      <c r="L1168" s="100"/>
      <c r="M1168" s="84" t="s">
        <v>2582</v>
      </c>
    </row>
    <row r="1169" spans="1:13" ht="18" thickBot="1" x14ac:dyDescent="0.35">
      <c r="A1169" s="212">
        <v>60</v>
      </c>
      <c r="B1169" s="212" t="s">
        <v>2097</v>
      </c>
      <c r="C1169" s="213" t="s">
        <v>437</v>
      </c>
      <c r="D1169" s="213">
        <v>53521</v>
      </c>
      <c r="E1169" s="213" t="s">
        <v>2105</v>
      </c>
      <c r="F1169" s="221">
        <f>IFERROR(VLOOKUP(D1169,'Vta RdV'!$A$3:$B$2000,2,0),0)</f>
        <v>274.26</v>
      </c>
      <c r="G1169" s="221">
        <f>VLOOKUP(D1169,Objetivos!$G$5:$H$3000,2,0)</f>
        <v>885.18321523809527</v>
      </c>
      <c r="H1169" s="224">
        <f t="shared" si="44"/>
        <v>0.30983416232788591</v>
      </c>
      <c r="I1169" s="221">
        <f>IF(H1169="",0,RANK($H1169,H1168:H1169,0))</f>
        <v>2</v>
      </c>
      <c r="L1169" s="100"/>
      <c r="M1169" s="84" t="s">
        <v>2582</v>
      </c>
    </row>
    <row r="1170" spans="1:13" ht="17.25" x14ac:dyDescent="0.3">
      <c r="A1170" s="206">
        <v>60</v>
      </c>
      <c r="B1170" s="206" t="s">
        <v>2097</v>
      </c>
      <c r="C1170" s="207" t="s">
        <v>437</v>
      </c>
      <c r="D1170" s="207">
        <v>53765</v>
      </c>
      <c r="E1170" s="207" t="s">
        <v>2106</v>
      </c>
      <c r="F1170" s="66">
        <f>IFERROR(VLOOKUP(D1170,'Vta RdV'!$A$3:$B$2000,2,0),0)</f>
        <v>0</v>
      </c>
      <c r="G1170" s="66">
        <f>VLOOKUP(D1170,Objetivos!$G$5:$H$3000,2,0)</f>
        <v>677.09931200000017</v>
      </c>
      <c r="H1170" s="67">
        <f t="shared" si="44"/>
        <v>0</v>
      </c>
      <c r="I1170" s="66">
        <f>IF(H1170="",0,RANK($H1170,H1170:H1171,0))</f>
        <v>2</v>
      </c>
      <c r="L1170" s="100"/>
      <c r="M1170" s="84" t="s">
        <v>2582</v>
      </c>
    </row>
    <row r="1171" spans="1:13" ht="18" thickBot="1" x14ac:dyDescent="0.35">
      <c r="A1171" s="208">
        <v>60</v>
      </c>
      <c r="B1171" s="208" t="s">
        <v>2097</v>
      </c>
      <c r="C1171" s="209" t="s">
        <v>437</v>
      </c>
      <c r="D1171" s="209">
        <v>53696</v>
      </c>
      <c r="E1171" s="209" t="s">
        <v>2107</v>
      </c>
      <c r="F1171" s="55">
        <f>IFERROR(VLOOKUP(D1171,'Vta RdV'!$A$3:$B$2000,2,0),0)</f>
        <v>155.71</v>
      </c>
      <c r="G1171" s="55">
        <f>VLOOKUP(D1171,Objetivos!$G$5:$H$3000,2,0)</f>
        <v>925.35087157894748</v>
      </c>
      <c r="H1171" s="56">
        <f t="shared" si="44"/>
        <v>0.16827130635788828</v>
      </c>
      <c r="I1171" s="55">
        <f>IF(H1171="",0,RANK($H1171,H1170:H1171,0))</f>
        <v>1</v>
      </c>
      <c r="L1171" s="100"/>
      <c r="M1171" s="84" t="s">
        <v>2582</v>
      </c>
    </row>
    <row r="1172" spans="1:13" ht="17.25" x14ac:dyDescent="0.3">
      <c r="A1172" s="210">
        <v>61</v>
      </c>
      <c r="B1172" s="210" t="s">
        <v>2108</v>
      </c>
      <c r="C1172" s="211" t="s">
        <v>439</v>
      </c>
      <c r="D1172" s="211">
        <v>11576</v>
      </c>
      <c r="E1172" s="211" t="s">
        <v>2109</v>
      </c>
      <c r="F1172" s="220">
        <f>IFERROR(VLOOKUP(D1172,'Vta RdV'!$A$3:$B$2000,2,0),0)</f>
        <v>1041.95</v>
      </c>
      <c r="G1172" s="220">
        <f>VLOOKUP(D1172,Objetivos!$G$5:$H$3000,2,0)</f>
        <v>1861.69568</v>
      </c>
      <c r="H1172" s="223">
        <f t="shared" si="44"/>
        <v>0.55967793834059931</v>
      </c>
      <c r="I1172" s="220">
        <f>IF(H1172="",0,RANK($H1172,H1172:H1173,0))</f>
        <v>2</v>
      </c>
      <c r="L1172" s="100"/>
      <c r="M1172" s="84" t="s">
        <v>2582</v>
      </c>
    </row>
    <row r="1173" spans="1:13" ht="18" thickBot="1" x14ac:dyDescent="0.35">
      <c r="A1173" s="212">
        <v>61</v>
      </c>
      <c r="B1173" s="212" t="s">
        <v>2108</v>
      </c>
      <c r="C1173" s="213" t="s">
        <v>439</v>
      </c>
      <c r="D1173" s="213">
        <v>5479</v>
      </c>
      <c r="E1173" s="213" t="s">
        <v>2110</v>
      </c>
      <c r="F1173" s="221">
        <f>IFERROR(VLOOKUP(D1173,'Vta RdV'!$A$3:$B$2000,2,0),0)</f>
        <v>1047.72</v>
      </c>
      <c r="G1173" s="221">
        <f>VLOOKUP(D1173,Objetivos!$G$5:$H$3000,2,0)</f>
        <v>1620.6196495238096</v>
      </c>
      <c r="H1173" s="224">
        <f t="shared" si="44"/>
        <v>0.64649345718340145</v>
      </c>
      <c r="I1173" s="221">
        <f>IF(H1173="",0,RANK($H1173,H1172:H1173,0))</f>
        <v>1</v>
      </c>
      <c r="L1173" s="100"/>
      <c r="M1173" s="84" t="s">
        <v>2582</v>
      </c>
    </row>
    <row r="1174" spans="1:13" ht="17.25" x14ac:dyDescent="0.3">
      <c r="A1174" s="206">
        <v>61</v>
      </c>
      <c r="B1174" s="206" t="s">
        <v>2108</v>
      </c>
      <c r="C1174" s="207" t="s">
        <v>439</v>
      </c>
      <c r="D1174" s="207">
        <v>177</v>
      </c>
      <c r="E1174" s="207" t="s">
        <v>2111</v>
      </c>
      <c r="F1174" s="66">
        <f>IFERROR(VLOOKUP(D1174,'Vta RdV'!$A$3:$B$2000,2,0),0)</f>
        <v>1134.99</v>
      </c>
      <c r="G1174" s="66">
        <f>VLOOKUP(D1174,Objetivos!$G$5:$H$3000,2,0)</f>
        <v>1656.4047390476189</v>
      </c>
      <c r="H1174" s="67">
        <f t="shared" si="44"/>
        <v>0.68521296350104854</v>
      </c>
      <c r="I1174" s="66">
        <f>IF(H1174="",0,RANK($H1174,H1174:H1175,0))</f>
        <v>1</v>
      </c>
      <c r="L1174" s="100"/>
      <c r="M1174" s="84" t="s">
        <v>2582</v>
      </c>
    </row>
    <row r="1175" spans="1:13" ht="18" thickBot="1" x14ac:dyDescent="0.35">
      <c r="A1175" s="208">
        <v>61</v>
      </c>
      <c r="B1175" s="208" t="s">
        <v>2108</v>
      </c>
      <c r="C1175" s="209" t="s">
        <v>439</v>
      </c>
      <c r="D1175" s="209">
        <v>53216</v>
      </c>
      <c r="E1175" s="209" t="s">
        <v>2112</v>
      </c>
      <c r="F1175" s="55">
        <f>IFERROR(VLOOKUP(D1175,'Vta RdV'!$A$3:$B$2000,2,0),0)</f>
        <v>741.25</v>
      </c>
      <c r="G1175" s="55">
        <f>VLOOKUP(D1175,Objetivos!$G$5:$H$3000,2,0)</f>
        <v>1215.772432</v>
      </c>
      <c r="H1175" s="56">
        <f t="shared" si="44"/>
        <v>0.60969469325818704</v>
      </c>
      <c r="I1175" s="55">
        <f>IF(H1175="",0,RANK($H1175,H1174:H1175,0))</f>
        <v>2</v>
      </c>
      <c r="L1175" s="100"/>
      <c r="M1175" s="84" t="s">
        <v>2582</v>
      </c>
    </row>
    <row r="1176" spans="1:13" ht="17.25" x14ac:dyDescent="0.3">
      <c r="A1176" s="210">
        <v>61</v>
      </c>
      <c r="B1176" s="210" t="s">
        <v>2108</v>
      </c>
      <c r="C1176" s="211" t="s">
        <v>439</v>
      </c>
      <c r="D1176" s="211">
        <v>53456</v>
      </c>
      <c r="E1176" s="211" t="s">
        <v>2113</v>
      </c>
      <c r="F1176" s="220">
        <f>IFERROR(VLOOKUP(D1176,'Vta RdV'!$A$3:$B$2000,2,0),0)</f>
        <v>891.19999999999993</v>
      </c>
      <c r="G1176" s="220">
        <f>VLOOKUP(D1176,Objetivos!$G$5:$H$3000,2,0)</f>
        <v>1101.5801904761906</v>
      </c>
      <c r="H1176" s="223">
        <f t="shared" si="44"/>
        <v>0.8090196317117434</v>
      </c>
      <c r="I1176" s="220">
        <f>IF(H1176="",0,RANK($H1176,H1176:H1177,0))</f>
        <v>2</v>
      </c>
      <c r="L1176" s="100"/>
      <c r="M1176" s="84" t="s">
        <v>2582</v>
      </c>
    </row>
    <row r="1177" spans="1:13" ht="18" thickBot="1" x14ac:dyDescent="0.35">
      <c r="A1177" s="212">
        <v>61</v>
      </c>
      <c r="B1177" s="212" t="s">
        <v>2108</v>
      </c>
      <c r="C1177" s="213" t="s">
        <v>439</v>
      </c>
      <c r="D1177" s="213">
        <v>53455</v>
      </c>
      <c r="E1177" s="213" t="s">
        <v>2114</v>
      </c>
      <c r="F1177" s="221">
        <f>IFERROR(VLOOKUP(D1177,'Vta RdV'!$A$3:$B$2000,2,0),0)</f>
        <v>1069.78</v>
      </c>
      <c r="G1177" s="221">
        <f>VLOOKUP(D1177,Objetivos!$G$5:$H$3000,2,0)</f>
        <v>917.12538400000017</v>
      </c>
      <c r="H1177" s="224">
        <f t="shared" si="44"/>
        <v>1.1664490141295663</v>
      </c>
      <c r="I1177" s="221">
        <f>IF(H1177="",0,RANK($H1177,H1176:H1177,0))</f>
        <v>1</v>
      </c>
      <c r="L1177" s="100"/>
      <c r="M1177" s="84" t="s">
        <v>2582</v>
      </c>
    </row>
    <row r="1178" spans="1:13" ht="17.25" x14ac:dyDescent="0.3">
      <c r="A1178" s="206">
        <v>61</v>
      </c>
      <c r="B1178" s="206" t="s">
        <v>2108</v>
      </c>
      <c r="C1178" s="207" t="s">
        <v>439</v>
      </c>
      <c r="D1178" s="207">
        <v>53740</v>
      </c>
      <c r="E1178" s="207" t="s">
        <v>2115</v>
      </c>
      <c r="F1178" s="66">
        <f>IFERROR(VLOOKUP(D1178,'Vta RdV'!$A$3:$B$2000,2,0),0)</f>
        <v>535.93000000000006</v>
      </c>
      <c r="G1178" s="66">
        <f>VLOOKUP(D1178,Objetivos!$G$5:$H$3000,2,0)</f>
        <v>794.7269839999999</v>
      </c>
      <c r="H1178" s="67">
        <f t="shared" si="44"/>
        <v>0.67435737151212694</v>
      </c>
      <c r="I1178" s="66">
        <f>IF(H1178="",0,RANK($H1178,H1178:H1179,0))</f>
        <v>2</v>
      </c>
      <c r="L1178" s="100"/>
      <c r="M1178" s="84" t="s">
        <v>2582</v>
      </c>
    </row>
    <row r="1179" spans="1:13" ht="18" thickBot="1" x14ac:dyDescent="0.35">
      <c r="A1179" s="208">
        <v>61</v>
      </c>
      <c r="B1179" s="208" t="s">
        <v>2108</v>
      </c>
      <c r="C1179" s="209" t="s">
        <v>439</v>
      </c>
      <c r="D1179" s="209">
        <v>53864</v>
      </c>
      <c r="E1179" s="209" t="s">
        <v>2116</v>
      </c>
      <c r="F1179" s="55">
        <f>IFERROR(VLOOKUP(D1179,'Vta RdV'!$A$3:$B$2000,2,0),0)</f>
        <v>940.53</v>
      </c>
      <c r="G1179" s="55">
        <f>VLOOKUP(D1179,Objetivos!$G$5:$H$3000,2,0)</f>
        <v>538.24090666666677</v>
      </c>
      <c r="H1179" s="56">
        <f t="shared" si="44"/>
        <v>1.7474145653936171</v>
      </c>
      <c r="I1179" s="55">
        <f>IF(H1179="",0,RANK($H1179,H1178:H1179,0))</f>
        <v>1</v>
      </c>
      <c r="L1179" s="100"/>
      <c r="M1179" s="84" t="s">
        <v>2582</v>
      </c>
    </row>
    <row r="1180" spans="1:13" ht="17.25" x14ac:dyDescent="0.3">
      <c r="A1180" s="210">
        <v>61</v>
      </c>
      <c r="B1180" s="210" t="s">
        <v>2117</v>
      </c>
      <c r="C1180" s="211" t="s">
        <v>441</v>
      </c>
      <c r="D1180" s="211">
        <v>5603</v>
      </c>
      <c r="E1180" s="211" t="s">
        <v>2118</v>
      </c>
      <c r="F1180" s="220">
        <f>IFERROR(VLOOKUP(D1180,'Vta RdV'!$A$3:$B$2000,2,0),0)</f>
        <v>1669.0200000000002</v>
      </c>
      <c r="G1180" s="220">
        <f>VLOOKUP(D1180,Objetivos!$G$5:$H$3000,2,0)</f>
        <v>7431.55660952381</v>
      </c>
      <c r="H1180" s="223">
        <f t="shared" si="44"/>
        <v>0.22458551925192771</v>
      </c>
      <c r="I1180" s="220">
        <f>IF(H1180="",0,RANK($H1180,H1180:H1181,0))</f>
        <v>2</v>
      </c>
      <c r="L1180" s="100"/>
      <c r="M1180" s="84" t="s">
        <v>2582</v>
      </c>
    </row>
    <row r="1181" spans="1:13" ht="18" thickBot="1" x14ac:dyDescent="0.35">
      <c r="A1181" s="212">
        <v>61</v>
      </c>
      <c r="B1181" s="212" t="s">
        <v>2117</v>
      </c>
      <c r="C1181" s="213" t="s">
        <v>441</v>
      </c>
      <c r="D1181" s="213">
        <v>3340</v>
      </c>
      <c r="E1181" s="213" t="s">
        <v>2119</v>
      </c>
      <c r="F1181" s="221">
        <f>IFERROR(VLOOKUP(D1181,'Vta RdV'!$A$3:$B$2000,2,0),0)</f>
        <v>5282.65</v>
      </c>
      <c r="G1181" s="221">
        <f>VLOOKUP(D1181,Objetivos!$G$5:$H$3000,2,0)</f>
        <v>5559.5135280000004</v>
      </c>
      <c r="H1181" s="224">
        <f t="shared" si="44"/>
        <v>0.9502000441935069</v>
      </c>
      <c r="I1181" s="221">
        <f>IF(H1181="",0,RANK($H1181,H1180:H1181,0))</f>
        <v>1</v>
      </c>
      <c r="L1181" s="100"/>
      <c r="M1181" s="84" t="s">
        <v>2582</v>
      </c>
    </row>
    <row r="1182" spans="1:13" ht="17.25" x14ac:dyDescent="0.3">
      <c r="A1182" s="206">
        <v>61</v>
      </c>
      <c r="B1182" s="206" t="s">
        <v>2117</v>
      </c>
      <c r="C1182" s="207" t="s">
        <v>441</v>
      </c>
      <c r="D1182" s="207">
        <v>778</v>
      </c>
      <c r="E1182" s="207" t="s">
        <v>2120</v>
      </c>
      <c r="F1182" s="66">
        <f>IFERROR(VLOOKUP(D1182,'Vta RdV'!$A$3:$B$2000,2,0),0)</f>
        <v>3498.17</v>
      </c>
      <c r="G1182" s="66">
        <f>VLOOKUP(D1182,Objetivos!$G$5:$H$3000,2,0)</f>
        <v>5033.0271920000005</v>
      </c>
      <c r="H1182" s="67">
        <f t="shared" si="44"/>
        <v>0.69504293669629746</v>
      </c>
      <c r="I1182" s="66">
        <f>IF(H1182="",0,RANK($H1182,H1182:H1183,0))</f>
        <v>2</v>
      </c>
      <c r="L1182" s="100"/>
      <c r="M1182" s="84" t="s">
        <v>2582</v>
      </c>
    </row>
    <row r="1183" spans="1:13" ht="18" thickBot="1" x14ac:dyDescent="0.35">
      <c r="A1183" s="208">
        <v>61</v>
      </c>
      <c r="B1183" s="208" t="s">
        <v>2117</v>
      </c>
      <c r="C1183" s="209" t="s">
        <v>441</v>
      </c>
      <c r="D1183" s="209">
        <v>6356</v>
      </c>
      <c r="E1183" s="209" t="s">
        <v>2121</v>
      </c>
      <c r="F1183" s="55">
        <f>IFERROR(VLOOKUP(D1183,'Vta RdV'!$A$3:$B$2000,2,0),0)</f>
        <v>13761.130000000001</v>
      </c>
      <c r="G1183" s="55">
        <f>VLOOKUP(D1183,Objetivos!$G$5:$H$3000,2,0)</f>
        <v>3906.6771123809522</v>
      </c>
      <c r="H1183" s="56">
        <f t="shared" si="44"/>
        <v>3.5224641310612901</v>
      </c>
      <c r="I1183" s="55">
        <f>IF(H1183="",0,RANK($H1183,H1182:H1183,0))</f>
        <v>1</v>
      </c>
      <c r="L1183" s="100"/>
      <c r="M1183" s="84" t="s">
        <v>2582</v>
      </c>
    </row>
    <row r="1184" spans="1:13" ht="17.25" x14ac:dyDescent="0.3">
      <c r="A1184" s="210">
        <v>61</v>
      </c>
      <c r="B1184" s="210" t="s">
        <v>2117</v>
      </c>
      <c r="C1184" s="211" t="s">
        <v>441</v>
      </c>
      <c r="D1184" s="211">
        <v>4639</v>
      </c>
      <c r="E1184" s="211" t="s">
        <v>2122</v>
      </c>
      <c r="F1184" s="220">
        <f>IFERROR(VLOOKUP(D1184,'Vta RdV'!$A$3:$B$2000,2,0),0)</f>
        <v>773.6</v>
      </c>
      <c r="G1184" s="220">
        <f>VLOOKUP(D1184,Objetivos!$G$5:$H$3000,2,0)</f>
        <v>3441.6472761904765</v>
      </c>
      <c r="H1184" s="223">
        <f t="shared" si="44"/>
        <v>0.22477608479864031</v>
      </c>
      <c r="I1184" s="220">
        <f>IF(H1184="",0,RANK($H1184,H1184:H1185,0))</f>
        <v>2</v>
      </c>
      <c r="L1184" s="100"/>
      <c r="M1184" s="84" t="s">
        <v>2582</v>
      </c>
    </row>
    <row r="1185" spans="1:13" ht="18" thickBot="1" x14ac:dyDescent="0.35">
      <c r="A1185" s="212">
        <v>61</v>
      </c>
      <c r="B1185" s="212" t="s">
        <v>2117</v>
      </c>
      <c r="C1185" s="213" t="s">
        <v>441</v>
      </c>
      <c r="D1185" s="213">
        <v>7317</v>
      </c>
      <c r="E1185" s="213" t="s">
        <v>2123</v>
      </c>
      <c r="F1185" s="221">
        <f>IFERROR(VLOOKUP(D1185,'Vta RdV'!$A$3:$B$2000,2,0),0)</f>
        <v>1901.79</v>
      </c>
      <c r="G1185" s="221">
        <f>VLOOKUP(D1185,Objetivos!$G$5:$H$3000,2,0)</f>
        <v>3266.3454933333337</v>
      </c>
      <c r="H1185" s="224">
        <f t="shared" si="44"/>
        <v>0.58223785692039787</v>
      </c>
      <c r="I1185" s="221">
        <f>IF(H1185="",0,RANK($H1185,H1184:H1185,0))</f>
        <v>1</v>
      </c>
      <c r="L1185" s="100"/>
      <c r="M1185" s="84" t="s">
        <v>2582</v>
      </c>
    </row>
    <row r="1186" spans="1:13" ht="17.25" x14ac:dyDescent="0.3">
      <c r="A1186" s="206">
        <v>61</v>
      </c>
      <c r="B1186" s="206" t="s">
        <v>2117</v>
      </c>
      <c r="C1186" s="207" t="s">
        <v>441</v>
      </c>
      <c r="D1186" s="207">
        <v>6412</v>
      </c>
      <c r="E1186" s="207" t="s">
        <v>2124</v>
      </c>
      <c r="F1186" s="66">
        <f>IFERROR(VLOOKUP(D1186,'Vta RdV'!$A$3:$B$2000,2,0),0)</f>
        <v>145.99</v>
      </c>
      <c r="G1186" s="66">
        <f>VLOOKUP(D1186,Objetivos!$G$5:$H$3000,2,0)</f>
        <v>3157.8326552380954</v>
      </c>
      <c r="H1186" s="67">
        <f t="shared" si="44"/>
        <v>4.6231075531452635E-2</v>
      </c>
      <c r="I1186" s="66">
        <f>IF(H1186="",0,RANK($H1186,H1186:H1187,0))</f>
        <v>2</v>
      </c>
      <c r="L1186" s="100"/>
      <c r="M1186" s="84" t="s">
        <v>2582</v>
      </c>
    </row>
    <row r="1187" spans="1:13" ht="18" thickBot="1" x14ac:dyDescent="0.35">
      <c r="A1187" s="208">
        <v>61</v>
      </c>
      <c r="B1187" s="208" t="s">
        <v>2117</v>
      </c>
      <c r="C1187" s="209" t="s">
        <v>441</v>
      </c>
      <c r="D1187" s="209">
        <v>2498</v>
      </c>
      <c r="E1187" s="209" t="s">
        <v>2125</v>
      </c>
      <c r="F1187" s="55">
        <f>IFERROR(VLOOKUP(D1187,'Vta RdV'!$A$3:$B$2000,2,0),0)</f>
        <v>721.55</v>
      </c>
      <c r="G1187" s="55">
        <f>VLOOKUP(D1187,Objetivos!$G$5:$H$3000,2,0)</f>
        <v>3225.7855619047623</v>
      </c>
      <c r="H1187" s="56">
        <f t="shared" si="44"/>
        <v>0.22368194852169251</v>
      </c>
      <c r="I1187" s="55">
        <f>IF(H1187="",0,RANK($H1187,H1186:H1187,0))</f>
        <v>1</v>
      </c>
      <c r="L1187" s="100"/>
      <c r="M1187" s="84" t="s">
        <v>2582</v>
      </c>
    </row>
    <row r="1188" spans="1:13" ht="17.25" x14ac:dyDescent="0.3">
      <c r="A1188" s="210">
        <v>61</v>
      </c>
      <c r="B1188" s="210" t="s">
        <v>2117</v>
      </c>
      <c r="C1188" s="211" t="s">
        <v>441</v>
      </c>
      <c r="D1188" s="211">
        <v>641</v>
      </c>
      <c r="E1188" s="211" t="s">
        <v>2126</v>
      </c>
      <c r="F1188" s="220">
        <f>IFERROR(VLOOKUP(D1188,'Vta RdV'!$A$3:$B$2000,2,0),0)</f>
        <v>1289.9599999999998</v>
      </c>
      <c r="G1188" s="220">
        <f>VLOOKUP(D1188,Objetivos!$G$5:$H$3000,2,0)</f>
        <v>2760.0703695238099</v>
      </c>
      <c r="H1188" s="223">
        <f t="shared" si="44"/>
        <v>0.46736489556335276</v>
      </c>
      <c r="I1188" s="220">
        <f>IF(H1188="",0,RANK($H1188,H1188:H1189,0))</f>
        <v>2</v>
      </c>
      <c r="L1188" s="100"/>
      <c r="M1188" s="84" t="s">
        <v>2582</v>
      </c>
    </row>
    <row r="1189" spans="1:13" ht="18" thickBot="1" x14ac:dyDescent="0.35">
      <c r="A1189" s="212">
        <v>61</v>
      </c>
      <c r="B1189" s="212" t="s">
        <v>2117</v>
      </c>
      <c r="C1189" s="213" t="s">
        <v>441</v>
      </c>
      <c r="D1189" s="213">
        <v>53852</v>
      </c>
      <c r="E1189" s="213" t="s">
        <v>2127</v>
      </c>
      <c r="F1189" s="221">
        <f>IFERROR(VLOOKUP(D1189,'Vta RdV'!$A$3:$B$2000,2,0),0)</f>
        <v>1964.6599999999999</v>
      </c>
      <c r="G1189" s="221">
        <f>VLOOKUP(D1189,Objetivos!$G$5:$H$3000,2,0)</f>
        <v>2630.4456838095243</v>
      </c>
      <c r="H1189" s="224">
        <f t="shared" si="44"/>
        <v>0.74689244187498105</v>
      </c>
      <c r="I1189" s="221">
        <f>IF(H1189="",0,RANK($H1189,H1188:H1189,0))</f>
        <v>1</v>
      </c>
      <c r="L1189" s="100"/>
      <c r="M1189" s="84" t="s">
        <v>2582</v>
      </c>
    </row>
    <row r="1190" spans="1:13" ht="17.25" x14ac:dyDescent="0.3">
      <c r="A1190" s="206">
        <v>61</v>
      </c>
      <c r="B1190" s="206" t="s">
        <v>2117</v>
      </c>
      <c r="C1190" s="207" t="s">
        <v>441</v>
      </c>
      <c r="D1190" s="207">
        <v>7304</v>
      </c>
      <c r="E1190" s="207" t="s">
        <v>2128</v>
      </c>
      <c r="F1190" s="66">
        <f>IFERROR(VLOOKUP(D1190,'Vta RdV'!$A$3:$B$2000,2,0),0)</f>
        <v>1566.98</v>
      </c>
      <c r="G1190" s="66">
        <f>VLOOKUP(D1190,Objetivos!$G$5:$H$3000,2,0)</f>
        <v>2390.875888</v>
      </c>
      <c r="H1190" s="67">
        <f t="shared" si="44"/>
        <v>0.65539997616137236</v>
      </c>
      <c r="I1190" s="66">
        <f>IF(H1190="",0,RANK($H1190,H1190:H1191,0))</f>
        <v>1</v>
      </c>
      <c r="L1190" s="100"/>
      <c r="M1190" s="84" t="s">
        <v>2582</v>
      </c>
    </row>
    <row r="1191" spans="1:13" ht="18" thickBot="1" x14ac:dyDescent="0.35">
      <c r="A1191" s="208">
        <v>61</v>
      </c>
      <c r="B1191" s="208" t="s">
        <v>2117</v>
      </c>
      <c r="C1191" s="209" t="s">
        <v>441</v>
      </c>
      <c r="D1191" s="209">
        <v>53615</v>
      </c>
      <c r="E1191" s="209" t="s">
        <v>2129</v>
      </c>
      <c r="F1191" s="55">
        <f>IFERROR(VLOOKUP(D1191,'Vta RdV'!$A$3:$B$2000,2,0),0)</f>
        <v>279.07</v>
      </c>
      <c r="G1191" s="55">
        <f>VLOOKUP(D1191,Objetivos!$G$5:$H$3000,2,0)</f>
        <v>1860.2660190476192</v>
      </c>
      <c r="H1191" s="56">
        <f t="shared" si="44"/>
        <v>0.15001617894567171</v>
      </c>
      <c r="I1191" s="55">
        <f>IF(H1191="",0,RANK($H1191,H1190:H1191,0))</f>
        <v>2</v>
      </c>
      <c r="L1191" s="100"/>
      <c r="M1191" s="84" t="s">
        <v>2582</v>
      </c>
    </row>
    <row r="1192" spans="1:13" ht="17.25" x14ac:dyDescent="0.3">
      <c r="A1192" s="210">
        <v>61</v>
      </c>
      <c r="B1192" s="210" t="s">
        <v>2117</v>
      </c>
      <c r="C1192" s="211" t="s">
        <v>441</v>
      </c>
      <c r="D1192" s="211">
        <v>40554</v>
      </c>
      <c r="E1192" s="211" t="s">
        <v>2130</v>
      </c>
      <c r="F1192" s="220">
        <f>IFERROR(VLOOKUP(D1192,'Vta RdV'!$A$3:$B$2000,2,0),0)</f>
        <v>0</v>
      </c>
      <c r="G1192" s="220">
        <f>VLOOKUP(D1192,Objetivos!$G$5:$H$3000,2,0)</f>
        <v>1373.482361904762</v>
      </c>
      <c r="H1192" s="223">
        <f t="shared" si="44"/>
        <v>0</v>
      </c>
      <c r="I1192" s="220">
        <f>IF(H1192="",0,RANK($H1192,H1192:H1193,0))</f>
        <v>2</v>
      </c>
      <c r="L1192" s="100"/>
      <c r="M1192" s="84" t="s">
        <v>2582</v>
      </c>
    </row>
    <row r="1193" spans="1:13" ht="18" thickBot="1" x14ac:dyDescent="0.35">
      <c r="A1193" s="212">
        <v>61</v>
      </c>
      <c r="B1193" s="212" t="s">
        <v>2117</v>
      </c>
      <c r="C1193" s="213" t="s">
        <v>441</v>
      </c>
      <c r="D1193" s="213">
        <v>40425</v>
      </c>
      <c r="E1193" s="213" t="s">
        <v>2131</v>
      </c>
      <c r="F1193" s="221">
        <f>IFERROR(VLOOKUP(D1193,'Vta RdV'!$A$3:$B$2000,2,0),0)</f>
        <v>3050.4</v>
      </c>
      <c r="G1193" s="221">
        <f>VLOOKUP(D1193,Objetivos!$G$5:$H$3000,2,0)</f>
        <v>1386.9947200000001</v>
      </c>
      <c r="H1193" s="224">
        <f t="shared" si="44"/>
        <v>2.1992873916636104</v>
      </c>
      <c r="I1193" s="221">
        <f>IF(H1193="",0,RANK($H1193,H1192:H1193,0))</f>
        <v>1</v>
      </c>
      <c r="L1193" s="100"/>
      <c r="M1193" s="84" t="s">
        <v>2582</v>
      </c>
    </row>
    <row r="1194" spans="1:13" ht="17.25" x14ac:dyDescent="0.3">
      <c r="A1194" s="206">
        <v>61</v>
      </c>
      <c r="B1194" s="206" t="s">
        <v>2132</v>
      </c>
      <c r="C1194" s="207" t="s">
        <v>443</v>
      </c>
      <c r="D1194" s="207">
        <v>58085</v>
      </c>
      <c r="E1194" s="207" t="s">
        <v>2133</v>
      </c>
      <c r="F1194" s="66">
        <f>IFERROR(VLOOKUP(D1194,'Vta RdV'!$A$3:$B$2000,2,0),0)</f>
        <v>1902.77</v>
      </c>
      <c r="G1194" s="66">
        <f>VLOOKUP(D1194,Objetivos!$G$5:$H$3000,2,0)</f>
        <v>1398.7033219047621</v>
      </c>
      <c r="H1194" s="67">
        <f t="shared" si="44"/>
        <v>1.3603814119843491</v>
      </c>
      <c r="I1194" s="66">
        <f>IF(H1194="",0,RANK($H1194,H1194:H1195,0))</f>
        <v>2</v>
      </c>
      <c r="L1194" s="100"/>
      <c r="M1194" s="84" t="s">
        <v>2582</v>
      </c>
    </row>
    <row r="1195" spans="1:13" ht="18" thickBot="1" x14ac:dyDescent="0.35">
      <c r="A1195" s="208">
        <v>61</v>
      </c>
      <c r="B1195" s="208" t="s">
        <v>2132</v>
      </c>
      <c r="C1195" s="209" t="s">
        <v>443</v>
      </c>
      <c r="D1195" s="209">
        <v>54042</v>
      </c>
      <c r="E1195" s="209" t="s">
        <v>2134</v>
      </c>
      <c r="F1195" s="55">
        <f>IFERROR(VLOOKUP(D1195,'Vta RdV'!$A$3:$B$2000,2,0),0)</f>
        <v>2006.21</v>
      </c>
      <c r="G1195" s="55">
        <f>VLOOKUP(D1195,Objetivos!$G$5:$H$3000,2,0)</f>
        <v>1028.5714971428572</v>
      </c>
      <c r="H1195" s="56">
        <f t="shared" si="44"/>
        <v>1.9504818144123235</v>
      </c>
      <c r="I1195" s="55">
        <f>IF(H1195="",0,RANK($H1195,H1194:H1195,0))</f>
        <v>1</v>
      </c>
      <c r="L1195" s="100"/>
      <c r="M1195" s="84" t="s">
        <v>2582</v>
      </c>
    </row>
    <row r="1196" spans="1:13" ht="17.25" x14ac:dyDescent="0.3">
      <c r="A1196" s="210">
        <v>61</v>
      </c>
      <c r="B1196" s="210" t="s">
        <v>2132</v>
      </c>
      <c r="C1196" s="211" t="s">
        <v>443</v>
      </c>
      <c r="D1196" s="211">
        <v>58382</v>
      </c>
      <c r="E1196" s="211" t="s">
        <v>2135</v>
      </c>
      <c r="F1196" s="220">
        <f>IFERROR(VLOOKUP(D1196,'Vta RdV'!$A$3:$B$2000,2,0),0)</f>
        <v>752.53</v>
      </c>
      <c r="G1196" s="220">
        <f>VLOOKUP(D1196,Objetivos!$G$5:$H$3000,2,0)</f>
        <v>1293.3411123809526</v>
      </c>
      <c r="H1196" s="223">
        <f t="shared" si="44"/>
        <v>0.5818495931167329</v>
      </c>
      <c r="I1196" s="220">
        <f>IF(H1196="",0,RANK($H1196,H1196:H1197,0))</f>
        <v>1</v>
      </c>
      <c r="L1196" s="100"/>
      <c r="M1196" s="84" t="s">
        <v>2582</v>
      </c>
    </row>
    <row r="1197" spans="1:13" ht="18" thickBot="1" x14ac:dyDescent="0.35">
      <c r="A1197" s="212">
        <v>61</v>
      </c>
      <c r="B1197" s="212" t="s">
        <v>2132</v>
      </c>
      <c r="C1197" s="213" t="s">
        <v>443</v>
      </c>
      <c r="D1197" s="213">
        <v>53233</v>
      </c>
      <c r="E1197" s="213" t="s">
        <v>2136</v>
      </c>
      <c r="F1197" s="221">
        <f>IFERROR(VLOOKUP(D1197,'Vta RdV'!$A$3:$B$2000,2,0),0)</f>
        <v>429.35999999999996</v>
      </c>
      <c r="G1197" s="221">
        <f>VLOOKUP(D1197,Objetivos!$G$5:$H$3000,2,0)</f>
        <v>1152.3968761904762</v>
      </c>
      <c r="H1197" s="224">
        <f t="shared" si="44"/>
        <v>0.37257997558909761</v>
      </c>
      <c r="I1197" s="221">
        <f>IF(H1197="",0,RANK($H1197,H1196:H1197,0))</f>
        <v>2</v>
      </c>
      <c r="L1197" s="100"/>
      <c r="M1197" s="84" t="s">
        <v>2582</v>
      </c>
    </row>
    <row r="1198" spans="1:13" ht="17.25" x14ac:dyDescent="0.3">
      <c r="A1198" s="214">
        <v>61</v>
      </c>
      <c r="B1198" s="214" t="s">
        <v>2132</v>
      </c>
      <c r="C1198" s="215" t="s">
        <v>443</v>
      </c>
      <c r="D1198" s="215">
        <v>2295</v>
      </c>
      <c r="E1198" s="215" t="s">
        <v>2137</v>
      </c>
      <c r="F1198" s="53">
        <f>IFERROR(VLOOKUP(D1198,'Vta RdV'!$A$3:$B$2000,2,0),0)</f>
        <v>945.91000000000008</v>
      </c>
      <c r="G1198" s="53">
        <f>VLOOKUP(D1198,Objetivos!$G$5:$H$3000,2,0)</f>
        <v>1080.9055161904762</v>
      </c>
      <c r="H1198" s="61">
        <f t="shared" si="44"/>
        <v>0.87510886551282308</v>
      </c>
      <c r="I1198" s="53">
        <f>IF(H1198="",0,RANK($H1198,H1198:H1200,0))</f>
        <v>3</v>
      </c>
      <c r="L1198" s="100"/>
      <c r="M1198" s="84" t="s">
        <v>2582</v>
      </c>
    </row>
    <row r="1199" spans="1:13" ht="17.25" x14ac:dyDescent="0.3">
      <c r="A1199" s="206">
        <v>61</v>
      </c>
      <c r="B1199" s="206" t="s">
        <v>2132</v>
      </c>
      <c r="C1199" s="207" t="s">
        <v>443</v>
      </c>
      <c r="D1199" s="207">
        <v>54104</v>
      </c>
      <c r="E1199" s="207" t="s">
        <v>2566</v>
      </c>
      <c r="F1199" s="66">
        <f>IFERROR(VLOOKUP(D1199,'Vta RdV'!$A$3:$B$2000,2,0),0)</f>
        <v>664.45999999999992</v>
      </c>
      <c r="G1199" s="66">
        <f>VLOOKUP(D1199,Objetivos!$G$5:$H$3000,2,0)</f>
        <v>557.859740952381</v>
      </c>
      <c r="H1199" s="67">
        <f t="shared" ref="H1199" si="45">+F1199/G1199</f>
        <v>1.1910879226839894</v>
      </c>
      <c r="I1199" s="66">
        <f>IF(H1199="",0,RANK($H1199,H1198:H1200,0))</f>
        <v>1</v>
      </c>
      <c r="L1199" s="100"/>
      <c r="M1199" s="84" t="s">
        <v>2582</v>
      </c>
    </row>
    <row r="1200" spans="1:13" ht="18" thickBot="1" x14ac:dyDescent="0.35">
      <c r="A1200" s="208">
        <v>61</v>
      </c>
      <c r="B1200" s="208" t="s">
        <v>2132</v>
      </c>
      <c r="C1200" s="209" t="s">
        <v>443</v>
      </c>
      <c r="D1200" s="209">
        <v>53042</v>
      </c>
      <c r="E1200" s="209" t="s">
        <v>2138</v>
      </c>
      <c r="F1200" s="55">
        <f>IFERROR(VLOOKUP(D1200,'Vta RdV'!$A$3:$B$2000,2,0),0)</f>
        <v>1036.83</v>
      </c>
      <c r="G1200" s="55">
        <f>VLOOKUP(D1200,Objetivos!$G$5:$H$3000,2,0)</f>
        <v>1034.9036571428574</v>
      </c>
      <c r="H1200" s="56">
        <f t="shared" si="44"/>
        <v>1.0018613740939526</v>
      </c>
      <c r="I1200" s="55">
        <f>IF(H1200="",0,RANK($H1200,H1198:H1200,0))</f>
        <v>2</v>
      </c>
      <c r="L1200" s="100"/>
      <c r="M1200" s="84" t="s">
        <v>2582</v>
      </c>
    </row>
    <row r="1201" spans="1:13" ht="17.25" x14ac:dyDescent="0.3">
      <c r="A1201" s="210">
        <v>61</v>
      </c>
      <c r="B1201" s="210" t="s">
        <v>2139</v>
      </c>
      <c r="C1201" s="211" t="s">
        <v>440</v>
      </c>
      <c r="D1201" s="211">
        <v>30252</v>
      </c>
      <c r="E1201" s="211" t="s">
        <v>2140</v>
      </c>
      <c r="F1201" s="220">
        <f>IFERROR(VLOOKUP(D1201,'Vta RdV'!$A$3:$B$2000,2,0),0)</f>
        <v>1374.6799999999998</v>
      </c>
      <c r="G1201" s="220">
        <f>VLOOKUP(D1201,Objetivos!$G$5:$H$3000,2,0)</f>
        <v>2402.6926704761904</v>
      </c>
      <c r="H1201" s="223">
        <f t="shared" si="44"/>
        <v>0.57214142153584358</v>
      </c>
      <c r="I1201" s="220">
        <f>IF(H1201="",0,RANK($H1201,H1201:H1202,0))</f>
        <v>2</v>
      </c>
      <c r="L1201" s="100"/>
      <c r="M1201" s="84" t="s">
        <v>2582</v>
      </c>
    </row>
    <row r="1202" spans="1:13" ht="18" thickBot="1" x14ac:dyDescent="0.35">
      <c r="A1202" s="212">
        <v>61</v>
      </c>
      <c r="B1202" s="212" t="s">
        <v>2139</v>
      </c>
      <c r="C1202" s="213" t="s">
        <v>440</v>
      </c>
      <c r="D1202" s="213">
        <v>42115</v>
      </c>
      <c r="E1202" s="213" t="s">
        <v>2141</v>
      </c>
      <c r="F1202" s="221">
        <f>IFERROR(VLOOKUP(D1202,'Vta RdV'!$A$3:$B$2000,2,0),0)</f>
        <v>1875.33</v>
      </c>
      <c r="G1202" s="221">
        <f>VLOOKUP(D1202,Objetivos!$G$5:$H$3000,2,0)</f>
        <v>1850.7682742857146</v>
      </c>
      <c r="H1202" s="224">
        <f t="shared" si="44"/>
        <v>1.0132710972278605</v>
      </c>
      <c r="I1202" s="221">
        <f>IF(H1202="",0,RANK($H1202,H1201:H1202,0))</f>
        <v>1</v>
      </c>
      <c r="L1202" s="100"/>
      <c r="M1202" s="84" t="s">
        <v>2582</v>
      </c>
    </row>
    <row r="1203" spans="1:13" ht="17.25" x14ac:dyDescent="0.3">
      <c r="A1203" s="206">
        <v>61</v>
      </c>
      <c r="B1203" s="206" t="s">
        <v>2139</v>
      </c>
      <c r="C1203" s="207" t="s">
        <v>440</v>
      </c>
      <c r="D1203" s="207">
        <v>156</v>
      </c>
      <c r="E1203" s="207" t="s">
        <v>2142</v>
      </c>
      <c r="F1203" s="66">
        <f>IFERROR(VLOOKUP(D1203,'Vta RdV'!$A$3:$B$2000,2,0),0)</f>
        <v>2086.8199999999997</v>
      </c>
      <c r="G1203" s="66">
        <f>VLOOKUP(D1203,Objetivos!$G$5:$H$3000,2,0)</f>
        <v>1577.9612190476191</v>
      </c>
      <c r="H1203" s="67">
        <f t="shared" si="44"/>
        <v>1.3224786356026563</v>
      </c>
      <c r="I1203" s="66">
        <f>IF(H1203="",0,RANK($H1203,H1203:H1204,0))</f>
        <v>1</v>
      </c>
      <c r="L1203" s="100"/>
      <c r="M1203" s="84" t="s">
        <v>2582</v>
      </c>
    </row>
    <row r="1204" spans="1:13" ht="18" thickBot="1" x14ac:dyDescent="0.35">
      <c r="A1204" s="208">
        <v>61</v>
      </c>
      <c r="B1204" s="208" t="s">
        <v>2139</v>
      </c>
      <c r="C1204" s="209" t="s">
        <v>440</v>
      </c>
      <c r="D1204" s="209">
        <v>53094</v>
      </c>
      <c r="E1204" s="209" t="s">
        <v>2143</v>
      </c>
      <c r="F1204" s="55">
        <f>IFERROR(VLOOKUP(D1204,'Vta RdV'!$A$3:$B$2000,2,0),0)</f>
        <v>1067.8700000000001</v>
      </c>
      <c r="G1204" s="55">
        <f>VLOOKUP(D1204,Objetivos!$G$5:$H$3000,2,0)</f>
        <v>1129.194979047619</v>
      </c>
      <c r="H1204" s="56">
        <f t="shared" si="44"/>
        <v>0.94569141717284178</v>
      </c>
      <c r="I1204" s="55">
        <f>IF(H1204="",0,RANK($H1204,H1203:H1204,0))</f>
        <v>2</v>
      </c>
      <c r="L1204" s="100"/>
      <c r="M1204" s="84" t="s">
        <v>2582</v>
      </c>
    </row>
    <row r="1205" spans="1:13" ht="17.25" x14ac:dyDescent="0.3">
      <c r="A1205" s="210">
        <v>61</v>
      </c>
      <c r="B1205" s="210" t="s">
        <v>2139</v>
      </c>
      <c r="C1205" s="211" t="s">
        <v>440</v>
      </c>
      <c r="D1205" s="211">
        <v>53668</v>
      </c>
      <c r="E1205" s="211" t="s">
        <v>2144</v>
      </c>
      <c r="F1205" s="220">
        <f>IFERROR(VLOOKUP(D1205,'Vta RdV'!$A$3:$B$2000,2,0),0)</f>
        <v>844.95999999999992</v>
      </c>
      <c r="G1205" s="220">
        <f>VLOOKUP(D1205,Objetivos!$G$5:$H$3000,2,0)</f>
        <v>947.52361904761892</v>
      </c>
      <c r="H1205" s="223">
        <f t="shared" si="44"/>
        <v>0.89175613463788017</v>
      </c>
      <c r="I1205" s="220">
        <f>IF(H1205="",0,RANK($H1205,H1205:H1206,0))</f>
        <v>1</v>
      </c>
      <c r="L1205" s="100"/>
      <c r="M1205" s="84" t="s">
        <v>2582</v>
      </c>
    </row>
    <row r="1206" spans="1:13" ht="18" thickBot="1" x14ac:dyDescent="0.35">
      <c r="A1206" s="212">
        <v>61</v>
      </c>
      <c r="B1206" s="212" t="s">
        <v>2139</v>
      </c>
      <c r="C1206" s="213" t="s">
        <v>440</v>
      </c>
      <c r="D1206" s="213">
        <v>53976</v>
      </c>
      <c r="E1206" s="213" t="s">
        <v>2145</v>
      </c>
      <c r="F1206" s="221">
        <f>IFERROR(VLOOKUP(D1206,'Vta RdV'!$A$3:$B$2000,2,0),0)</f>
        <v>691.18</v>
      </c>
      <c r="G1206" s="221">
        <f>VLOOKUP(D1206,Objetivos!$G$5:$H$3000,2,0)</f>
        <v>1094.8062933333333</v>
      </c>
      <c r="H1206" s="224">
        <f t="shared" si="44"/>
        <v>0.6313262941662301</v>
      </c>
      <c r="I1206" s="221">
        <f>IF(H1206="",0,RANK($H1206,H1205:H1206,0))</f>
        <v>2</v>
      </c>
      <c r="L1206" s="100"/>
      <c r="M1206" s="84" t="s">
        <v>2582</v>
      </c>
    </row>
    <row r="1207" spans="1:13" ht="17.25" x14ac:dyDescent="0.3">
      <c r="A1207" s="206">
        <v>61</v>
      </c>
      <c r="B1207" s="206" t="s">
        <v>2139</v>
      </c>
      <c r="C1207" s="207" t="s">
        <v>440</v>
      </c>
      <c r="D1207" s="207">
        <v>54041</v>
      </c>
      <c r="E1207" s="207" t="s">
        <v>2567</v>
      </c>
      <c r="F1207" s="66">
        <f>IFERROR(VLOOKUP(D1207,'Vta RdV'!$A$3:$B$2000,2,0),0)</f>
        <v>738.17000000000007</v>
      </c>
      <c r="G1207" s="66">
        <f>VLOOKUP(D1207,Objetivos!$G$5:$H$3000,2,0)</f>
        <v>1147.5240304761905</v>
      </c>
      <c r="H1207" s="67">
        <f t="shared" ref="H1207:H1208" si="46">+F1207/G1207</f>
        <v>0.64327193191211873</v>
      </c>
      <c r="I1207" s="66">
        <f>IF(H1207="",0,RANK($H1207,H1207:H1208,0))</f>
        <v>1</v>
      </c>
      <c r="L1207" s="100"/>
      <c r="M1207" s="84" t="s">
        <v>2582</v>
      </c>
    </row>
    <row r="1208" spans="1:13" ht="18" thickBot="1" x14ac:dyDescent="0.35">
      <c r="A1208" s="208">
        <v>61</v>
      </c>
      <c r="B1208" s="208" t="s">
        <v>2139</v>
      </c>
      <c r="C1208" s="209" t="s">
        <v>440</v>
      </c>
      <c r="D1208" s="209">
        <v>54132</v>
      </c>
      <c r="E1208" s="209" t="s">
        <v>2568</v>
      </c>
      <c r="F1208" s="55">
        <f>IFERROR(VLOOKUP(D1208,'Vta RdV'!$A$3:$B$2000,2,0),0)</f>
        <v>519.19000000000005</v>
      </c>
      <c r="G1208" s="55">
        <f>VLOOKUP(D1208,Objetivos!$G$5:$H$3000,2,0)</f>
        <v>819.35739428571435</v>
      </c>
      <c r="H1208" s="56">
        <f t="shared" si="46"/>
        <v>0.63365511023746945</v>
      </c>
      <c r="I1208" s="55">
        <f>IF(H1208="",0,RANK($H1208,H1207:H1208,0))</f>
        <v>2</v>
      </c>
      <c r="L1208" s="100"/>
      <c r="M1208" s="84" t="s">
        <v>2582</v>
      </c>
    </row>
    <row r="1209" spans="1:13" ht="17.25" x14ac:dyDescent="0.3">
      <c r="A1209" s="210">
        <v>61</v>
      </c>
      <c r="B1209" s="210" t="s">
        <v>2146</v>
      </c>
      <c r="C1209" s="211" t="s">
        <v>757</v>
      </c>
      <c r="D1209" s="211">
        <v>5445</v>
      </c>
      <c r="E1209" s="211" t="s">
        <v>2147</v>
      </c>
      <c r="F1209" s="220">
        <f>IFERROR(VLOOKUP(D1209,'Vta RdV'!$A$3:$B$2000,2,0),0)</f>
        <v>1371.95</v>
      </c>
      <c r="G1209" s="220">
        <f>VLOOKUP(D1209,Objetivos!$G$5:$H$3000,2,0)</f>
        <v>2001.9301028571431</v>
      </c>
      <c r="H1209" s="223">
        <f t="shared" si="44"/>
        <v>0.68531363709550142</v>
      </c>
      <c r="I1209" s="220">
        <f>IF(H1209="",0,RANK($H1209,H1209:H1210,0))</f>
        <v>1</v>
      </c>
      <c r="L1209" s="100"/>
      <c r="M1209" s="84" t="s">
        <v>2582</v>
      </c>
    </row>
    <row r="1210" spans="1:13" ht="18" thickBot="1" x14ac:dyDescent="0.35">
      <c r="A1210" s="212">
        <v>61</v>
      </c>
      <c r="B1210" s="212" t="s">
        <v>2146</v>
      </c>
      <c r="C1210" s="213" t="s">
        <v>757</v>
      </c>
      <c r="D1210" s="213">
        <v>159</v>
      </c>
      <c r="E1210" s="213" t="s">
        <v>2148</v>
      </c>
      <c r="F1210" s="221">
        <f>IFERROR(VLOOKUP(D1210,'Vta RdV'!$A$3:$B$2000,2,0),0)</f>
        <v>344.7</v>
      </c>
      <c r="G1210" s="221">
        <f>VLOOKUP(D1210,Objetivos!$G$5:$H$3000,2,0)</f>
        <v>1038.3740342857143</v>
      </c>
      <c r="H1210" s="224">
        <f t="shared" si="44"/>
        <v>0.33196130548190683</v>
      </c>
      <c r="I1210" s="221">
        <f>IF(H1210="",0,RANK($H1210,H1209:H1210,0))</f>
        <v>2</v>
      </c>
      <c r="L1210" s="100"/>
      <c r="M1210" s="84" t="s">
        <v>2582</v>
      </c>
    </row>
    <row r="1211" spans="1:13" ht="17.25" x14ac:dyDescent="0.3">
      <c r="A1211" s="214">
        <v>61</v>
      </c>
      <c r="B1211" s="214" t="s">
        <v>2146</v>
      </c>
      <c r="C1211" s="215" t="s">
        <v>757</v>
      </c>
      <c r="D1211" s="215">
        <v>53312</v>
      </c>
      <c r="E1211" s="215" t="s">
        <v>2149</v>
      </c>
      <c r="F1211" s="53">
        <f>IFERROR(VLOOKUP(D1211,'Vta RdV'!$A$3:$B$2000,2,0),0)</f>
        <v>397.44</v>
      </c>
      <c r="G1211" s="53">
        <f>VLOOKUP(D1211,Objetivos!$G$5:$H$3000,2,0)</f>
        <v>1032.4196266666668</v>
      </c>
      <c r="H1211" s="61">
        <f t="shared" si="44"/>
        <v>0.38495974866653698</v>
      </c>
      <c r="I1211" s="66">
        <f>IF(H1211="",0,RANK($H1211,H1211:H1212,0))</f>
        <v>2</v>
      </c>
      <c r="L1211" s="100"/>
      <c r="M1211" s="84" t="s">
        <v>2582</v>
      </c>
    </row>
    <row r="1212" spans="1:13" ht="18" thickBot="1" x14ac:dyDescent="0.35">
      <c r="A1212" s="208">
        <v>61</v>
      </c>
      <c r="B1212" s="208" t="s">
        <v>2146</v>
      </c>
      <c r="C1212" s="209" t="s">
        <v>757</v>
      </c>
      <c r="D1212" s="209">
        <v>53563</v>
      </c>
      <c r="E1212" s="209" t="s">
        <v>2150</v>
      </c>
      <c r="F1212" s="55">
        <f>IFERROR(VLOOKUP(D1212,'Vta RdV'!$A$3:$B$2000,2,0),0)</f>
        <v>890.3</v>
      </c>
      <c r="G1212" s="55">
        <f>VLOOKUP(D1212,Objetivos!$G$5:$H$3000,2,0)</f>
        <v>910.56580571428572</v>
      </c>
      <c r="H1212" s="56">
        <f t="shared" si="44"/>
        <v>0.97774372199449289</v>
      </c>
      <c r="I1212" s="55">
        <f>IF(H1212="",0,RANK($H1212,H1211:H1212,0))</f>
        <v>1</v>
      </c>
      <c r="L1212" s="100"/>
      <c r="M1212" s="84" t="s">
        <v>2582</v>
      </c>
    </row>
    <row r="1213" spans="1:13" ht="17.25" x14ac:dyDescent="0.3">
      <c r="A1213" s="210">
        <v>61</v>
      </c>
      <c r="B1213" s="210" t="s">
        <v>2146</v>
      </c>
      <c r="C1213" s="211" t="s">
        <v>757</v>
      </c>
      <c r="D1213" s="211">
        <v>6133</v>
      </c>
      <c r="E1213" s="211" t="s">
        <v>2151</v>
      </c>
      <c r="F1213" s="220">
        <f>IFERROR(VLOOKUP(D1213,'Vta RdV'!$A$3:$B$2000,2,0),0)</f>
        <v>824.3</v>
      </c>
      <c r="G1213" s="220">
        <f>VLOOKUP(D1213,Objetivos!$G$5:$H$3000,2,0)</f>
        <v>996.45171809523799</v>
      </c>
      <c r="H1213" s="223">
        <f t="shared" si="44"/>
        <v>0.827235263917941</v>
      </c>
      <c r="I1213" s="220">
        <f>IF(H1213="",0,RANK($H1213,H1213:H1214,0))</f>
        <v>2</v>
      </c>
      <c r="L1213" s="100"/>
      <c r="M1213" s="84" t="s">
        <v>2582</v>
      </c>
    </row>
    <row r="1214" spans="1:13" ht="18" thickBot="1" x14ac:dyDescent="0.35">
      <c r="A1214" s="212">
        <v>61</v>
      </c>
      <c r="B1214" s="212" t="s">
        <v>2146</v>
      </c>
      <c r="C1214" s="213" t="s">
        <v>757</v>
      </c>
      <c r="D1214" s="213">
        <v>53564</v>
      </c>
      <c r="E1214" s="213" t="s">
        <v>2152</v>
      </c>
      <c r="F1214" s="221">
        <f>IFERROR(VLOOKUP(D1214,'Vta RdV'!$A$3:$B$2000,2,0),0)</f>
        <v>868.01</v>
      </c>
      <c r="G1214" s="221">
        <f>VLOOKUP(D1214,Objetivos!$G$5:$H$3000,2,0)</f>
        <v>796.77718095238106</v>
      </c>
      <c r="H1214" s="224">
        <f t="shared" si="44"/>
        <v>1.0894011785860571</v>
      </c>
      <c r="I1214" s="221">
        <f>IF(H1214="",0,RANK($H1214,H1213:H1214,0))</f>
        <v>1</v>
      </c>
      <c r="L1214" s="100"/>
      <c r="M1214" s="84" t="s">
        <v>2582</v>
      </c>
    </row>
    <row r="1215" spans="1:13" ht="17.25" x14ac:dyDescent="0.3">
      <c r="A1215" s="206">
        <v>61</v>
      </c>
      <c r="B1215" s="206" t="s">
        <v>2146</v>
      </c>
      <c r="C1215" s="207" t="s">
        <v>757</v>
      </c>
      <c r="D1215" s="207">
        <v>53427</v>
      </c>
      <c r="E1215" s="207" t="s">
        <v>2153</v>
      </c>
      <c r="F1215" s="66">
        <f>IFERROR(VLOOKUP(D1215,'Vta RdV'!$A$3:$B$2000,2,0),0)</f>
        <v>1103.19</v>
      </c>
      <c r="G1215" s="66">
        <f>VLOOKUP(D1215,Objetivos!$G$5:$H$3000,2,0)</f>
        <v>775.19129904761905</v>
      </c>
      <c r="H1215" s="67">
        <f t="shared" si="44"/>
        <v>1.4231196884631601</v>
      </c>
      <c r="I1215" s="66">
        <f>IF(H1215="",0,RANK($H1215,H1215:H1216,0))</f>
        <v>2</v>
      </c>
      <c r="L1215" s="100"/>
      <c r="M1215" s="84" t="s">
        <v>2582</v>
      </c>
    </row>
    <row r="1216" spans="1:13" ht="18" thickBot="1" x14ac:dyDescent="0.35">
      <c r="A1216" s="208">
        <v>61</v>
      </c>
      <c r="B1216" s="208" t="s">
        <v>2146</v>
      </c>
      <c r="C1216" s="209" t="s">
        <v>757</v>
      </c>
      <c r="D1216" s="209">
        <v>53699</v>
      </c>
      <c r="E1216" s="209" t="s">
        <v>2154</v>
      </c>
      <c r="F1216" s="55">
        <f>IFERROR(VLOOKUP(D1216,'Vta RdV'!$A$3:$B$2000,2,0),0)</f>
        <v>1703.67</v>
      </c>
      <c r="G1216" s="55">
        <f>VLOOKUP(D1216,Objetivos!$G$5:$H$3000,2,0)</f>
        <v>772.83501714285717</v>
      </c>
      <c r="H1216" s="56">
        <f t="shared" si="44"/>
        <v>2.2044420377047689</v>
      </c>
      <c r="I1216" s="55">
        <f>IF(H1216="",0,RANK($H1216,H1215:H1216,0))</f>
        <v>1</v>
      </c>
      <c r="L1216" s="100"/>
      <c r="M1216" s="84" t="s">
        <v>2582</v>
      </c>
    </row>
    <row r="1217" spans="1:13" ht="17.25" x14ac:dyDescent="0.3">
      <c r="A1217" s="210">
        <v>61</v>
      </c>
      <c r="B1217" s="210" t="s">
        <v>2146</v>
      </c>
      <c r="C1217" s="211" t="s">
        <v>757</v>
      </c>
      <c r="D1217" s="211">
        <v>53129</v>
      </c>
      <c r="E1217" s="211" t="s">
        <v>2155</v>
      </c>
      <c r="F1217" s="220">
        <f>IFERROR(VLOOKUP(D1217,'Vta RdV'!$A$3:$B$2000,2,0),0)</f>
        <v>778.5200000000001</v>
      </c>
      <c r="G1217" s="220">
        <f>VLOOKUP(D1217,Objetivos!$G$5:$H$3000,2,0)</f>
        <v>702.73707428571436</v>
      </c>
      <c r="H1217" s="223">
        <f t="shared" si="44"/>
        <v>1.1078396579422169</v>
      </c>
      <c r="I1217" s="220">
        <f>IF(H1217="",0,RANK($H1217,H1217:H1218,0))</f>
        <v>2</v>
      </c>
      <c r="L1217" s="100"/>
      <c r="M1217" s="84" t="s">
        <v>2582</v>
      </c>
    </row>
    <row r="1218" spans="1:13" ht="18" thickBot="1" x14ac:dyDescent="0.35">
      <c r="A1218" s="212">
        <v>61</v>
      </c>
      <c r="B1218" s="212" t="s">
        <v>2146</v>
      </c>
      <c r="C1218" s="213" t="s">
        <v>757</v>
      </c>
      <c r="D1218" s="213">
        <v>53262</v>
      </c>
      <c r="E1218" s="213" t="s">
        <v>2156</v>
      </c>
      <c r="F1218" s="221">
        <f>IFERROR(VLOOKUP(D1218,'Vta RdV'!$A$3:$B$2000,2,0),0)</f>
        <v>941.11</v>
      </c>
      <c r="G1218" s="221">
        <f>VLOOKUP(D1218,Objetivos!$G$5:$H$3000,2,0)</f>
        <v>589.77103999999997</v>
      </c>
      <c r="H1218" s="224">
        <f t="shared" si="44"/>
        <v>1.5957209428255414</v>
      </c>
      <c r="I1218" s="221">
        <f>IF(H1218="",0,RANK($H1218,H1217:H1218,0))</f>
        <v>1</v>
      </c>
      <c r="L1218" s="100"/>
      <c r="M1218" s="84" t="s">
        <v>2582</v>
      </c>
    </row>
    <row r="1219" spans="1:13" ht="17.25" x14ac:dyDescent="0.3">
      <c r="A1219" s="206">
        <v>61</v>
      </c>
      <c r="B1219" s="206" t="s">
        <v>2157</v>
      </c>
      <c r="C1219" s="207" t="s">
        <v>444</v>
      </c>
      <c r="D1219" s="207">
        <v>9629</v>
      </c>
      <c r="E1219" s="207" t="s">
        <v>2158</v>
      </c>
      <c r="F1219" s="66">
        <f>IFERROR(VLOOKUP(D1219,'Vta RdV'!$A$3:$B$2000,2,0),0)</f>
        <v>1662.69</v>
      </c>
      <c r="G1219" s="66">
        <f>VLOOKUP(D1219,Objetivos!$G$5:$H$3000,2,0)</f>
        <v>2058.8014933333334</v>
      </c>
      <c r="H1219" s="67">
        <f t="shared" si="44"/>
        <v>0.80760092965932184</v>
      </c>
      <c r="I1219" s="66">
        <f>IF(H1219="",0,RANK($H1219,H1219:H1220,0))</f>
        <v>2</v>
      </c>
      <c r="L1219" s="100"/>
      <c r="M1219" s="84" t="s">
        <v>2582</v>
      </c>
    </row>
    <row r="1220" spans="1:13" ht="18" thickBot="1" x14ac:dyDescent="0.35">
      <c r="A1220" s="208">
        <v>61</v>
      </c>
      <c r="B1220" s="208" t="s">
        <v>2157</v>
      </c>
      <c r="C1220" s="209" t="s">
        <v>444</v>
      </c>
      <c r="D1220" s="209">
        <v>50303</v>
      </c>
      <c r="E1220" s="209" t="s">
        <v>2159</v>
      </c>
      <c r="F1220" s="55">
        <f>IFERROR(VLOOKUP(D1220,'Vta RdV'!$A$3:$B$2000,2,0),0)</f>
        <v>1457.44</v>
      </c>
      <c r="G1220" s="55">
        <f>VLOOKUP(D1220,Objetivos!$G$5:$H$3000,2,0)</f>
        <v>1449.2526857142857</v>
      </c>
      <c r="H1220" s="56">
        <f t="shared" si="44"/>
        <v>1.0056493352514846</v>
      </c>
      <c r="I1220" s="55">
        <f>IF(H1220="",0,RANK($H1220,H1219:H1220,0))</f>
        <v>1</v>
      </c>
      <c r="L1220" s="100"/>
      <c r="M1220" s="84" t="s">
        <v>2582</v>
      </c>
    </row>
    <row r="1221" spans="1:13" ht="17.25" x14ac:dyDescent="0.3">
      <c r="A1221" s="210">
        <v>61</v>
      </c>
      <c r="B1221" s="210" t="s">
        <v>2157</v>
      </c>
      <c r="C1221" s="211" t="s">
        <v>444</v>
      </c>
      <c r="D1221" s="211">
        <v>5134</v>
      </c>
      <c r="E1221" s="211" t="s">
        <v>2160</v>
      </c>
      <c r="F1221" s="220">
        <f>IFERROR(VLOOKUP(D1221,'Vta RdV'!$A$3:$B$2000,2,0),0)</f>
        <v>1849.99</v>
      </c>
      <c r="G1221" s="220">
        <f>VLOOKUP(D1221,Objetivos!$G$5:$H$3000,2,0)</f>
        <v>1343.2263542857145</v>
      </c>
      <c r="H1221" s="223">
        <f t="shared" si="44"/>
        <v>1.377273453649416</v>
      </c>
      <c r="I1221" s="220">
        <f>IF(H1221="",0,RANK($H1221,H1221:H1222,0))</f>
        <v>1</v>
      </c>
      <c r="L1221" s="100"/>
      <c r="M1221" s="84" t="s">
        <v>2582</v>
      </c>
    </row>
    <row r="1222" spans="1:13" ht="18" thickBot="1" x14ac:dyDescent="0.35">
      <c r="A1222" s="212">
        <v>61</v>
      </c>
      <c r="B1222" s="212" t="s">
        <v>2157</v>
      </c>
      <c r="C1222" s="213" t="s">
        <v>444</v>
      </c>
      <c r="D1222" s="213">
        <v>10208</v>
      </c>
      <c r="E1222" s="213" t="s">
        <v>2161</v>
      </c>
      <c r="F1222" s="221">
        <f>IFERROR(VLOOKUP(D1222,'Vta RdV'!$A$3:$B$2000,2,0),0)</f>
        <v>363.58</v>
      </c>
      <c r="G1222" s="221">
        <f>VLOOKUP(D1222,Objetivos!$G$5:$H$3000,2,0)</f>
        <v>1369.2209752380954</v>
      </c>
      <c r="H1222" s="224">
        <f t="shared" si="44"/>
        <v>0.26553785442614669</v>
      </c>
      <c r="I1222" s="221">
        <f>IF(H1222="",0,RANK($H1222,H1221:H1222,0))</f>
        <v>2</v>
      </c>
      <c r="L1222" s="100"/>
      <c r="M1222" s="84" t="s">
        <v>2582</v>
      </c>
    </row>
    <row r="1223" spans="1:13" ht="17.25" x14ac:dyDescent="0.3">
      <c r="A1223" s="206">
        <v>61</v>
      </c>
      <c r="B1223" s="206" t="s">
        <v>2157</v>
      </c>
      <c r="C1223" s="207" t="s">
        <v>444</v>
      </c>
      <c r="D1223" s="207">
        <v>53041</v>
      </c>
      <c r="E1223" s="207" t="s">
        <v>2162</v>
      </c>
      <c r="F1223" s="66">
        <f>IFERROR(VLOOKUP(D1223,'Vta RdV'!$A$3:$B$2000,2,0),0)</f>
        <v>2653.62</v>
      </c>
      <c r="G1223" s="66">
        <f>VLOOKUP(D1223,Objetivos!$G$5:$H$3000,2,0)</f>
        <v>1316.1930666666667</v>
      </c>
      <c r="H1223" s="67">
        <f t="shared" ref="H1223:H1288" si="47">+F1223/G1223</f>
        <v>2.0161327902451593</v>
      </c>
      <c r="I1223" s="66">
        <f>IF(H1223="",0,RANK($H1223,H1223:H1224,0))</f>
        <v>1</v>
      </c>
      <c r="L1223" s="100"/>
      <c r="M1223" s="84" t="s">
        <v>2582</v>
      </c>
    </row>
    <row r="1224" spans="1:13" ht="18" thickBot="1" x14ac:dyDescent="0.35">
      <c r="A1224" s="208">
        <v>61</v>
      </c>
      <c r="B1224" s="208" t="s">
        <v>2157</v>
      </c>
      <c r="C1224" s="209" t="s">
        <v>444</v>
      </c>
      <c r="D1224" s="209">
        <v>52940</v>
      </c>
      <c r="E1224" s="209" t="s">
        <v>2163</v>
      </c>
      <c r="F1224" s="55">
        <f>IFERROR(VLOOKUP(D1224,'Vta RdV'!$A$3:$B$2000,2,0),0)</f>
        <v>830.61999999999989</v>
      </c>
      <c r="G1224" s="55">
        <f>VLOOKUP(D1224,Objetivos!$G$5:$H$3000,2,0)</f>
        <v>1280.8323504761904</v>
      </c>
      <c r="H1224" s="56">
        <f t="shared" si="47"/>
        <v>0.64850017232246693</v>
      </c>
      <c r="I1224" s="55">
        <f>IF(H1224="",0,RANK($H1224,H1223:H1224,0))</f>
        <v>2</v>
      </c>
      <c r="L1224" s="100"/>
      <c r="M1224" s="84" t="s">
        <v>2582</v>
      </c>
    </row>
    <row r="1225" spans="1:13" ht="17.25" x14ac:dyDescent="0.3">
      <c r="A1225" s="210">
        <v>61</v>
      </c>
      <c r="B1225" s="210" t="s">
        <v>2157</v>
      </c>
      <c r="C1225" s="211" t="s">
        <v>444</v>
      </c>
      <c r="D1225" s="211">
        <v>58795</v>
      </c>
      <c r="E1225" s="211" t="s">
        <v>2164</v>
      </c>
      <c r="F1225" s="220">
        <f>IFERROR(VLOOKUP(D1225,'Vta RdV'!$A$3:$B$2000,2,0),0)</f>
        <v>1060.23</v>
      </c>
      <c r="G1225" s="220">
        <f>VLOOKUP(D1225,Objetivos!$G$5:$H$3000,2,0)</f>
        <v>1192.5738819047619</v>
      </c>
      <c r="H1225" s="223">
        <f t="shared" si="47"/>
        <v>0.88902668093536963</v>
      </c>
      <c r="I1225" s="220">
        <f>IF(H1225="",0,RANK($H1225,H1225:H1226,0))</f>
        <v>2</v>
      </c>
      <c r="L1225" s="100"/>
      <c r="M1225" s="84" t="s">
        <v>2582</v>
      </c>
    </row>
    <row r="1226" spans="1:13" ht="18" thickBot="1" x14ac:dyDescent="0.35">
      <c r="A1226" s="212">
        <v>61</v>
      </c>
      <c r="B1226" s="212" t="s">
        <v>2157</v>
      </c>
      <c r="C1226" s="213" t="s">
        <v>444</v>
      </c>
      <c r="D1226" s="213">
        <v>52588</v>
      </c>
      <c r="E1226" s="213" t="s">
        <v>2165</v>
      </c>
      <c r="F1226" s="221">
        <f>IFERROR(VLOOKUP(D1226,'Vta RdV'!$A$3:$B$2000,2,0),0)</f>
        <v>1762.6899999999998</v>
      </c>
      <c r="G1226" s="221">
        <f>VLOOKUP(D1226,Objetivos!$G$5:$H$3000,2,0)</f>
        <v>1147.701683809524</v>
      </c>
      <c r="H1226" s="224">
        <f t="shared" si="47"/>
        <v>1.5358433509909717</v>
      </c>
      <c r="I1226" s="221">
        <f>IF(H1226="",0,RANK($H1226,H1225:H1226,0))</f>
        <v>1</v>
      </c>
      <c r="L1226" s="100"/>
      <c r="M1226" s="84" t="s">
        <v>2582</v>
      </c>
    </row>
    <row r="1227" spans="1:13" ht="17.25" x14ac:dyDescent="0.3">
      <c r="A1227" s="214">
        <v>61</v>
      </c>
      <c r="B1227" s="214" t="s">
        <v>2157</v>
      </c>
      <c r="C1227" s="215" t="s">
        <v>444</v>
      </c>
      <c r="D1227" s="215">
        <v>53215</v>
      </c>
      <c r="E1227" s="215" t="s">
        <v>2166</v>
      </c>
      <c r="F1227" s="53">
        <f>IFERROR(VLOOKUP(D1227,'Vta RdV'!$A$3:$B$2000,2,0),0)</f>
        <v>1229.32</v>
      </c>
      <c r="G1227" s="53">
        <f>VLOOKUP(D1227,Objetivos!$G$5:$H$3000,2,0)</f>
        <v>701.40919619047622</v>
      </c>
      <c r="H1227" s="61">
        <f t="shared" si="47"/>
        <v>1.7526431171372368</v>
      </c>
      <c r="I1227" s="53">
        <f>IF(H1227="",0,RANK($H1227,H1227:H1229,0))</f>
        <v>1</v>
      </c>
      <c r="L1227" s="100"/>
      <c r="M1227" s="84" t="s">
        <v>2582</v>
      </c>
    </row>
    <row r="1228" spans="1:13" ht="17.25" x14ac:dyDescent="0.3">
      <c r="A1228" s="206">
        <v>61</v>
      </c>
      <c r="B1228" s="206" t="s">
        <v>2157</v>
      </c>
      <c r="C1228" s="207" t="s">
        <v>444</v>
      </c>
      <c r="D1228" s="207">
        <v>53541</v>
      </c>
      <c r="E1228" s="207" t="s">
        <v>2167</v>
      </c>
      <c r="F1228" s="66">
        <f>IFERROR(VLOOKUP(D1228,'Vta RdV'!$A$3:$B$2000,2,0),0)</f>
        <v>764.2</v>
      </c>
      <c r="G1228" s="66">
        <f>VLOOKUP(D1228,Objetivos!$G$5:$H$3000,2,0)</f>
        <v>645.9076266666666</v>
      </c>
      <c r="H1228" s="67">
        <f t="shared" si="47"/>
        <v>1.1831413168842804</v>
      </c>
      <c r="I1228" s="66">
        <f>IF(H1228="",0,RANK($H1228,H1227:H1229,0))</f>
        <v>3</v>
      </c>
      <c r="L1228" s="100"/>
      <c r="M1228" s="84" t="s">
        <v>2582</v>
      </c>
    </row>
    <row r="1229" spans="1:13" ht="18" thickBot="1" x14ac:dyDescent="0.35">
      <c r="A1229" s="208">
        <v>61</v>
      </c>
      <c r="B1229" s="208" t="s">
        <v>2157</v>
      </c>
      <c r="C1229" s="209" t="s">
        <v>444</v>
      </c>
      <c r="D1229" s="209">
        <v>53777</v>
      </c>
      <c r="E1229" s="209" t="s">
        <v>2168</v>
      </c>
      <c r="F1229" s="55">
        <f>IFERROR(VLOOKUP(D1229,'Vta RdV'!$A$3:$B$2000,2,0),0)</f>
        <v>659.55</v>
      </c>
      <c r="G1229" s="55">
        <f>VLOOKUP(D1229,Objetivos!$G$5:$H$3000,2,0)</f>
        <v>488.88015238095232</v>
      </c>
      <c r="H1229" s="56">
        <f t="shared" si="47"/>
        <v>1.3491036541120527</v>
      </c>
      <c r="I1229" s="55">
        <f>IF(H1229="",0,RANK($H1229,H1227:H1229,0))</f>
        <v>2</v>
      </c>
      <c r="L1229" s="100"/>
      <c r="M1229" s="84" t="s">
        <v>2582</v>
      </c>
    </row>
    <row r="1230" spans="1:13" ht="17.25" x14ac:dyDescent="0.3">
      <c r="A1230" s="210">
        <v>61</v>
      </c>
      <c r="B1230" s="210" t="s">
        <v>2169</v>
      </c>
      <c r="C1230" s="211" t="s">
        <v>442</v>
      </c>
      <c r="D1230" s="211">
        <v>58245</v>
      </c>
      <c r="E1230" s="211" t="s">
        <v>2170</v>
      </c>
      <c r="F1230" s="220">
        <f>IFERROR(VLOOKUP(D1230,'Vta RdV'!$A$3:$B$2000,2,0),0)</f>
        <v>1677.1699999999998</v>
      </c>
      <c r="G1230" s="220">
        <f>VLOOKUP(D1230,Objetivos!$G$5:$H$3000,2,0)</f>
        <v>4286.1293333333333</v>
      </c>
      <c r="H1230" s="223">
        <f t="shared" si="47"/>
        <v>0.39130177126401844</v>
      </c>
      <c r="I1230" s="220">
        <f>IF(H1230="",0,RANK($H1230,H1230:H1231,0))</f>
        <v>2</v>
      </c>
      <c r="L1230" s="100"/>
      <c r="M1230" s="84" t="s">
        <v>2582</v>
      </c>
    </row>
    <row r="1231" spans="1:13" ht="18" thickBot="1" x14ac:dyDescent="0.35">
      <c r="A1231" s="212">
        <v>61</v>
      </c>
      <c r="B1231" s="212" t="s">
        <v>2169</v>
      </c>
      <c r="C1231" s="213" t="s">
        <v>442</v>
      </c>
      <c r="D1231" s="213">
        <v>10003</v>
      </c>
      <c r="E1231" s="213" t="s">
        <v>2171</v>
      </c>
      <c r="F1231" s="221">
        <f>IFERROR(VLOOKUP(D1231,'Vta RdV'!$A$3:$B$2000,2,0),0)</f>
        <v>2570.15</v>
      </c>
      <c r="G1231" s="221">
        <f>VLOOKUP(D1231,Objetivos!$G$5:$H$3000,2,0)</f>
        <v>3249.6807009523814</v>
      </c>
      <c r="H1231" s="224">
        <f t="shared" si="47"/>
        <v>0.7908930865874817</v>
      </c>
      <c r="I1231" s="221">
        <f>IF(H1231="",0,RANK($H1231,H1230:H1231,0))</f>
        <v>1</v>
      </c>
      <c r="L1231" s="100"/>
      <c r="M1231" s="84" t="s">
        <v>2582</v>
      </c>
    </row>
    <row r="1232" spans="1:13" ht="17.25" x14ac:dyDescent="0.3">
      <c r="A1232" s="206">
        <v>61</v>
      </c>
      <c r="B1232" s="206" t="s">
        <v>2169</v>
      </c>
      <c r="C1232" s="207" t="s">
        <v>442</v>
      </c>
      <c r="D1232" s="207">
        <v>10139</v>
      </c>
      <c r="E1232" s="207" t="s">
        <v>2172</v>
      </c>
      <c r="F1232" s="66">
        <f>IFERROR(VLOOKUP(D1232,'Vta RdV'!$A$3:$B$2000,2,0),0)</f>
        <v>2970.55</v>
      </c>
      <c r="G1232" s="66">
        <f>VLOOKUP(D1232,Objetivos!$G$5:$H$3000,2,0)</f>
        <v>3148.1200152380952</v>
      </c>
      <c r="H1232" s="67">
        <f t="shared" si="47"/>
        <v>0.94359490286946213</v>
      </c>
      <c r="I1232" s="66">
        <f>IF(H1232="",0,RANK($H1232,H1232:H1233,0))</f>
        <v>1</v>
      </c>
      <c r="L1232" s="100"/>
      <c r="M1232" s="84" t="s">
        <v>2582</v>
      </c>
    </row>
    <row r="1233" spans="1:13" ht="18" thickBot="1" x14ac:dyDescent="0.35">
      <c r="A1233" s="208">
        <v>61</v>
      </c>
      <c r="B1233" s="208" t="s">
        <v>2169</v>
      </c>
      <c r="C1233" s="209" t="s">
        <v>442</v>
      </c>
      <c r="D1233" s="209">
        <v>5670</v>
      </c>
      <c r="E1233" s="209" t="s">
        <v>2173</v>
      </c>
      <c r="F1233" s="55">
        <f>IFERROR(VLOOKUP(D1233,'Vta RdV'!$A$3:$B$2000,2,0),0)</f>
        <v>2012.7400000000002</v>
      </c>
      <c r="G1233" s="55">
        <f>VLOOKUP(D1233,Objetivos!$G$5:$H$3000,2,0)</f>
        <v>2286.3197333333333</v>
      </c>
      <c r="H1233" s="56">
        <f t="shared" si="47"/>
        <v>0.88034056245734793</v>
      </c>
      <c r="I1233" s="55">
        <f>IF(H1233="",0,RANK($H1233,H1232:H1233,0))</f>
        <v>2</v>
      </c>
      <c r="L1233" s="100"/>
      <c r="M1233" s="84" t="s">
        <v>2582</v>
      </c>
    </row>
    <row r="1234" spans="1:13" ht="17.25" x14ac:dyDescent="0.3">
      <c r="A1234" s="210">
        <v>61</v>
      </c>
      <c r="B1234" s="210" t="s">
        <v>2169</v>
      </c>
      <c r="C1234" s="211" t="s">
        <v>442</v>
      </c>
      <c r="D1234" s="211">
        <v>606</v>
      </c>
      <c r="E1234" s="211" t="s">
        <v>2174</v>
      </c>
      <c r="F1234" s="220">
        <f>IFERROR(VLOOKUP(D1234,'Vta RdV'!$A$3:$B$2000,2,0),0)</f>
        <v>1322.56</v>
      </c>
      <c r="G1234" s="220">
        <f>VLOOKUP(D1234,Objetivos!$G$5:$H$3000,2,0)</f>
        <v>2967.348352</v>
      </c>
      <c r="H1234" s="223">
        <f t="shared" si="47"/>
        <v>0.44570432693168338</v>
      </c>
      <c r="I1234" s="220">
        <f>IF(H1234="",0,RANK($H1234,H1234:H1235,0))</f>
        <v>1</v>
      </c>
      <c r="L1234" s="100"/>
      <c r="M1234" s="84" t="s">
        <v>2582</v>
      </c>
    </row>
    <row r="1235" spans="1:13" ht="18" thickBot="1" x14ac:dyDescent="0.35">
      <c r="A1235" s="212">
        <v>61</v>
      </c>
      <c r="B1235" s="212" t="s">
        <v>2169</v>
      </c>
      <c r="C1235" s="213" t="s">
        <v>442</v>
      </c>
      <c r="D1235" s="213">
        <v>173</v>
      </c>
      <c r="E1235" s="213" t="s">
        <v>2175</v>
      </c>
      <c r="F1235" s="221">
        <f>IFERROR(VLOOKUP(D1235,'Vta RdV'!$A$3:$B$2000,2,0),0)</f>
        <v>144.9</v>
      </c>
      <c r="G1235" s="221">
        <f>VLOOKUP(D1235,Objetivos!$G$5:$H$3000,2,0)</f>
        <v>2941.3209142857145</v>
      </c>
      <c r="H1235" s="224">
        <f t="shared" si="47"/>
        <v>4.926358062332966E-2</v>
      </c>
      <c r="I1235" s="221">
        <f>IF(H1235="",0,RANK($H1235,H1234:H1235,0))</f>
        <v>2</v>
      </c>
      <c r="L1235" s="100"/>
      <c r="M1235" s="84" t="s">
        <v>2582</v>
      </c>
    </row>
    <row r="1236" spans="1:13" ht="17.25" x14ac:dyDescent="0.3">
      <c r="A1236" s="206">
        <v>61</v>
      </c>
      <c r="B1236" s="206" t="s">
        <v>2169</v>
      </c>
      <c r="C1236" s="207" t="s">
        <v>442</v>
      </c>
      <c r="D1236" s="207">
        <v>844</v>
      </c>
      <c r="E1236" s="207" t="s">
        <v>2176</v>
      </c>
      <c r="F1236" s="66">
        <f>IFERROR(VLOOKUP(D1236,'Vta RdV'!$A$3:$B$2000,2,0),0)</f>
        <v>1894.17</v>
      </c>
      <c r="G1236" s="66">
        <f>VLOOKUP(D1236,Objetivos!$G$5:$H$3000,2,0)</f>
        <v>2713.6414320000003</v>
      </c>
      <c r="H1236" s="67">
        <f t="shared" si="47"/>
        <v>0.69801779176254852</v>
      </c>
      <c r="I1236" s="66">
        <f>IF(H1236="",0,RANK($H1236,H1236:H1237,0))</f>
        <v>1</v>
      </c>
      <c r="L1236" s="100"/>
      <c r="M1236" s="84" t="s">
        <v>2582</v>
      </c>
    </row>
    <row r="1237" spans="1:13" ht="18" thickBot="1" x14ac:dyDescent="0.35">
      <c r="A1237" s="208">
        <v>61</v>
      </c>
      <c r="B1237" s="208" t="s">
        <v>2169</v>
      </c>
      <c r="C1237" s="209" t="s">
        <v>442</v>
      </c>
      <c r="D1237" s="209">
        <v>5446</v>
      </c>
      <c r="E1237" s="209" t="s">
        <v>2177</v>
      </c>
      <c r="F1237" s="55">
        <f>IFERROR(VLOOKUP(D1237,'Vta RdV'!$A$3:$B$2000,2,0),0)</f>
        <v>1680.38</v>
      </c>
      <c r="G1237" s="55">
        <f>VLOOKUP(D1237,Objetivos!$G$5:$H$3000,2,0)</f>
        <v>2483.7395428571431</v>
      </c>
      <c r="H1237" s="56">
        <f t="shared" si="47"/>
        <v>0.67655242065639176</v>
      </c>
      <c r="I1237" s="55">
        <f>IF(H1237="",0,RANK($H1237,H1236:H1237,0))</f>
        <v>2</v>
      </c>
      <c r="L1237" s="100"/>
      <c r="M1237" s="84" t="s">
        <v>2582</v>
      </c>
    </row>
    <row r="1238" spans="1:13" ht="17.25" x14ac:dyDescent="0.3">
      <c r="A1238" s="210">
        <v>61</v>
      </c>
      <c r="B1238" s="210" t="s">
        <v>2169</v>
      </c>
      <c r="C1238" s="211" t="s">
        <v>442</v>
      </c>
      <c r="D1238" s="211">
        <v>133</v>
      </c>
      <c r="E1238" s="211" t="s">
        <v>2178</v>
      </c>
      <c r="F1238" s="220">
        <f>IFERROR(VLOOKUP(D1238,'Vta RdV'!$A$3:$B$2000,2,0),0)</f>
        <v>1740.6000000000001</v>
      </c>
      <c r="G1238" s="220">
        <f>VLOOKUP(D1238,Objetivos!$G$5:$H$3000,2,0)</f>
        <v>2493.7654171428571</v>
      </c>
      <c r="H1238" s="223">
        <f t="shared" si="47"/>
        <v>0.69798064727123799</v>
      </c>
      <c r="I1238" s="220">
        <f>IF(H1238="",0,RANK($H1238,H1238:H1239,0))</f>
        <v>1</v>
      </c>
      <c r="L1238" s="100"/>
      <c r="M1238" s="84" t="s">
        <v>2582</v>
      </c>
    </row>
    <row r="1239" spans="1:13" ht="18" thickBot="1" x14ac:dyDescent="0.35">
      <c r="A1239" s="212">
        <v>61</v>
      </c>
      <c r="B1239" s="212" t="s">
        <v>2169</v>
      </c>
      <c r="C1239" s="213" t="s">
        <v>442</v>
      </c>
      <c r="D1239" s="213">
        <v>1690</v>
      </c>
      <c r="E1239" s="213" t="s">
        <v>2179</v>
      </c>
      <c r="F1239" s="221">
        <f>IFERROR(VLOOKUP(D1239,'Vta RdV'!$A$3:$B$2000,2,0),0)</f>
        <v>374.44</v>
      </c>
      <c r="G1239" s="221">
        <f>VLOOKUP(D1239,Objetivos!$G$5:$H$3000,2,0)</f>
        <v>2226.2715885714288</v>
      </c>
      <c r="H1239" s="224">
        <f t="shared" si="47"/>
        <v>0.16819151891538694</v>
      </c>
      <c r="I1239" s="221">
        <f>IF(H1239="",0,RANK($H1239,H1238:H1239,0))</f>
        <v>2</v>
      </c>
      <c r="L1239" s="100"/>
      <c r="M1239" s="84" t="s">
        <v>2582</v>
      </c>
    </row>
    <row r="1240" spans="1:13" ht="17.25" x14ac:dyDescent="0.3">
      <c r="A1240" s="214">
        <v>61</v>
      </c>
      <c r="B1240" s="214" t="s">
        <v>2169</v>
      </c>
      <c r="C1240" s="215" t="s">
        <v>442</v>
      </c>
      <c r="D1240" s="215">
        <v>10738</v>
      </c>
      <c r="E1240" s="215" t="s">
        <v>2180</v>
      </c>
      <c r="F1240" s="53">
        <f>IFERROR(VLOOKUP(D1240,'Vta RdV'!$A$3:$B$2000,2,0),0)</f>
        <v>1200.3999999999999</v>
      </c>
      <c r="G1240" s="53">
        <f>VLOOKUP(D1240,Objetivos!$G$5:$H$3000,2,0)</f>
        <v>2173.3442057142856</v>
      </c>
      <c r="H1240" s="61">
        <f t="shared" si="47"/>
        <v>0.55232852524870979</v>
      </c>
      <c r="I1240" s="53">
        <f>IF(H1240="",0,RANK($H1240,H1240:H1242,0))</f>
        <v>3</v>
      </c>
      <c r="L1240" s="100"/>
      <c r="M1240" s="84" t="s">
        <v>2582</v>
      </c>
    </row>
    <row r="1241" spans="1:13" ht="17.25" x14ac:dyDescent="0.3">
      <c r="A1241" s="206">
        <v>61</v>
      </c>
      <c r="B1241" s="206" t="s">
        <v>2169</v>
      </c>
      <c r="C1241" s="207" t="s">
        <v>442</v>
      </c>
      <c r="D1241" s="207">
        <v>10016</v>
      </c>
      <c r="E1241" s="207" t="s">
        <v>2181</v>
      </c>
      <c r="F1241" s="66">
        <f>IFERROR(VLOOKUP(D1241,'Vta RdV'!$A$3:$B$2000,2,0),0)</f>
        <v>1688.9800000000002</v>
      </c>
      <c r="G1241" s="66">
        <f>VLOOKUP(D1241,Objetivos!$G$5:$H$3000,2,0)</f>
        <v>2107.7299428571432</v>
      </c>
      <c r="H1241" s="67">
        <f t="shared" si="47"/>
        <v>0.80132656734500596</v>
      </c>
      <c r="I1241" s="66">
        <f>IF(H1241="",0,RANK($H1241,H1240:H1242,0))</f>
        <v>1</v>
      </c>
      <c r="L1241" s="100"/>
      <c r="M1241" s="84" t="s">
        <v>2582</v>
      </c>
    </row>
    <row r="1242" spans="1:13" ht="18" thickBot="1" x14ac:dyDescent="0.35">
      <c r="A1242" s="208">
        <v>61</v>
      </c>
      <c r="B1242" s="208" t="s">
        <v>2169</v>
      </c>
      <c r="C1242" s="209" t="s">
        <v>442</v>
      </c>
      <c r="D1242" s="209">
        <v>10746</v>
      </c>
      <c r="E1242" s="209" t="s">
        <v>2182</v>
      </c>
      <c r="F1242" s="55">
        <f>IFERROR(VLOOKUP(D1242,'Vta RdV'!$A$3:$B$2000,2,0),0)</f>
        <v>1267.6600000000001</v>
      </c>
      <c r="G1242" s="55">
        <f>VLOOKUP(D1242,Objetivos!$G$5:$H$3000,2,0)</f>
        <v>1981.3751847619046</v>
      </c>
      <c r="H1242" s="56">
        <f t="shared" si="47"/>
        <v>0.63978796633224744</v>
      </c>
      <c r="I1242" s="55">
        <f>IF(H1242="",0,RANK($H1242,H1240:H1242,0))</f>
        <v>2</v>
      </c>
      <c r="L1242" s="100"/>
      <c r="M1242" s="84" t="s">
        <v>2582</v>
      </c>
    </row>
    <row r="1243" spans="1:13" ht="17.25" x14ac:dyDescent="0.3">
      <c r="A1243" s="210">
        <v>61</v>
      </c>
      <c r="B1243" s="210" t="s">
        <v>2169</v>
      </c>
      <c r="C1243" s="211" t="s">
        <v>442</v>
      </c>
      <c r="D1243" s="211">
        <v>1922</v>
      </c>
      <c r="E1243" s="211" t="s">
        <v>2183</v>
      </c>
      <c r="F1243" s="220">
        <f>IFERROR(VLOOKUP(D1243,'Vta RdV'!$A$3:$B$2000,2,0),0)</f>
        <v>0</v>
      </c>
      <c r="G1243" s="220">
        <f>VLOOKUP(D1243,Objetivos!$G$5:$H$3000,2,0)</f>
        <v>1837.1799314285718</v>
      </c>
      <c r="H1243" s="223">
        <f t="shared" si="47"/>
        <v>0</v>
      </c>
      <c r="I1243" s="220">
        <f>IF(H1243="",0,RANK($H1243,H1243:H1244,0))</f>
        <v>2</v>
      </c>
      <c r="L1243" s="100"/>
      <c r="M1243" s="84" t="s">
        <v>2582</v>
      </c>
    </row>
    <row r="1244" spans="1:13" ht="18" thickBot="1" x14ac:dyDescent="0.35">
      <c r="A1244" s="212">
        <v>61</v>
      </c>
      <c r="B1244" s="212" t="s">
        <v>2169</v>
      </c>
      <c r="C1244" s="213" t="s">
        <v>442</v>
      </c>
      <c r="D1244" s="213">
        <v>52281</v>
      </c>
      <c r="E1244" s="213" t="s">
        <v>2184</v>
      </c>
      <c r="F1244" s="221">
        <f>IFERROR(VLOOKUP(D1244,'Vta RdV'!$A$3:$B$2000,2,0),0)</f>
        <v>2233.84</v>
      </c>
      <c r="G1244" s="221">
        <f>VLOOKUP(D1244,Objetivos!$G$5:$H$3000,2,0)</f>
        <v>1717.5648560000002</v>
      </c>
      <c r="H1244" s="224">
        <f t="shared" si="47"/>
        <v>1.3005855308441405</v>
      </c>
      <c r="I1244" s="221">
        <f>IF(H1244="",0,RANK($H1244,H1243:H1244,0))</f>
        <v>1</v>
      </c>
      <c r="L1244" s="100"/>
      <c r="M1244" s="84" t="s">
        <v>2582</v>
      </c>
    </row>
    <row r="1245" spans="1:13" ht="17.25" x14ac:dyDescent="0.3">
      <c r="A1245" s="206">
        <v>61</v>
      </c>
      <c r="B1245" s="206" t="s">
        <v>2185</v>
      </c>
      <c r="C1245" s="207" t="s">
        <v>446</v>
      </c>
      <c r="D1245" s="207">
        <v>6397</v>
      </c>
      <c r="E1245" s="207" t="s">
        <v>2186</v>
      </c>
      <c r="F1245" s="66">
        <f>IFERROR(VLOOKUP(D1245,'Vta RdV'!$A$3:$B$2000,2,0),0)</f>
        <v>2652.2999999999997</v>
      </c>
      <c r="G1245" s="66">
        <f>VLOOKUP(D1245,Objetivos!$G$5:$H$3000,2,0)</f>
        <v>2275.593464</v>
      </c>
      <c r="H1245" s="67">
        <f t="shared" si="47"/>
        <v>1.1655421066897562</v>
      </c>
      <c r="I1245" s="66">
        <f>IF(H1245="",0,RANK($H1245,H1245:H1246,0))</f>
        <v>1</v>
      </c>
      <c r="L1245" s="100"/>
      <c r="M1245" s="84" t="s">
        <v>2582</v>
      </c>
    </row>
    <row r="1246" spans="1:13" ht="18" thickBot="1" x14ac:dyDescent="0.35">
      <c r="A1246" s="208">
        <v>61</v>
      </c>
      <c r="B1246" s="208" t="s">
        <v>2185</v>
      </c>
      <c r="C1246" s="209" t="s">
        <v>446</v>
      </c>
      <c r="D1246" s="209">
        <v>2883</v>
      </c>
      <c r="E1246" s="209" t="s">
        <v>2187</v>
      </c>
      <c r="F1246" s="55">
        <f>IFERROR(VLOOKUP(D1246,'Vta RdV'!$A$3:$B$2000,2,0),0)</f>
        <v>1673.1</v>
      </c>
      <c r="G1246" s="55">
        <f>VLOOKUP(D1246,Objetivos!$G$5:$H$3000,2,0)</f>
        <v>1929.3407466666667</v>
      </c>
      <c r="H1246" s="56">
        <f t="shared" si="47"/>
        <v>0.86718740735177269</v>
      </c>
      <c r="I1246" s="55">
        <f>IF(H1246="",0,RANK($H1246,H1245:H1246,0))</f>
        <v>2</v>
      </c>
      <c r="L1246" s="100"/>
      <c r="M1246" s="84" t="s">
        <v>2582</v>
      </c>
    </row>
    <row r="1247" spans="1:13" ht="17.25" x14ac:dyDescent="0.3">
      <c r="A1247" s="210">
        <v>61</v>
      </c>
      <c r="B1247" s="210" t="s">
        <v>2185</v>
      </c>
      <c r="C1247" s="211" t="s">
        <v>446</v>
      </c>
      <c r="D1247" s="211">
        <v>558</v>
      </c>
      <c r="E1247" s="211" t="s">
        <v>2188</v>
      </c>
      <c r="F1247" s="220">
        <f>IFERROR(VLOOKUP(D1247,'Vta RdV'!$A$3:$B$2000,2,0),0)</f>
        <v>1351.6100000000001</v>
      </c>
      <c r="G1247" s="220">
        <f>VLOOKUP(D1247,Objetivos!$G$5:$H$3000,2,0)</f>
        <v>1702.8742400000001</v>
      </c>
      <c r="H1247" s="223">
        <f t="shared" si="47"/>
        <v>0.79372273550864214</v>
      </c>
      <c r="I1247" s="220">
        <f>IF(H1247="",0,RANK($H1247,H1247:H1248,0))</f>
        <v>1</v>
      </c>
      <c r="L1247" s="100"/>
      <c r="M1247" s="84" t="s">
        <v>2582</v>
      </c>
    </row>
    <row r="1248" spans="1:13" ht="18" thickBot="1" x14ac:dyDescent="0.35">
      <c r="A1248" s="212">
        <v>61</v>
      </c>
      <c r="B1248" s="212" t="s">
        <v>2185</v>
      </c>
      <c r="C1248" s="213" t="s">
        <v>446</v>
      </c>
      <c r="D1248" s="213">
        <v>52183</v>
      </c>
      <c r="E1248" s="213" t="s">
        <v>2189</v>
      </c>
      <c r="F1248" s="221">
        <f>IFERROR(VLOOKUP(D1248,'Vta RdV'!$A$3:$B$2000,2,0),0)</f>
        <v>1090.94</v>
      </c>
      <c r="G1248" s="221">
        <f>VLOOKUP(D1248,Objetivos!$G$5:$H$3000,2,0)</f>
        <v>2210.7234971428575</v>
      </c>
      <c r="H1248" s="224">
        <f t="shared" si="47"/>
        <v>0.49347645755334513</v>
      </c>
      <c r="I1248" s="221">
        <f>IF(H1248="",0,RANK($H1248,H1247:H1248,0))</f>
        <v>2</v>
      </c>
      <c r="L1248" s="100"/>
      <c r="M1248" s="84" t="s">
        <v>2582</v>
      </c>
    </row>
    <row r="1249" spans="1:13" ht="17.25" x14ac:dyDescent="0.3">
      <c r="A1249" s="206">
        <v>61</v>
      </c>
      <c r="B1249" s="206" t="s">
        <v>2185</v>
      </c>
      <c r="C1249" s="207" t="s">
        <v>446</v>
      </c>
      <c r="D1249" s="207">
        <v>6400</v>
      </c>
      <c r="E1249" s="207" t="s">
        <v>2190</v>
      </c>
      <c r="F1249" s="66">
        <f>IFERROR(VLOOKUP(D1249,'Vta RdV'!$A$3:$B$2000,2,0),0)</f>
        <v>1504.44</v>
      </c>
      <c r="G1249" s="66">
        <f>VLOOKUP(D1249,Objetivos!$G$5:$H$3000,2,0)</f>
        <v>1552.6723120000001</v>
      </c>
      <c r="H1249" s="67">
        <f t="shared" si="47"/>
        <v>0.96893593604572492</v>
      </c>
      <c r="I1249" s="66">
        <f>IF(H1249="",0,RANK($H1249,H1249:H1250,0))</f>
        <v>2</v>
      </c>
      <c r="L1249" s="100"/>
      <c r="M1249" s="84" t="s">
        <v>2582</v>
      </c>
    </row>
    <row r="1250" spans="1:13" ht="18" thickBot="1" x14ac:dyDescent="0.35">
      <c r="A1250" s="208">
        <v>61</v>
      </c>
      <c r="B1250" s="208" t="s">
        <v>2185</v>
      </c>
      <c r="C1250" s="209" t="s">
        <v>446</v>
      </c>
      <c r="D1250" s="209">
        <v>58592</v>
      </c>
      <c r="E1250" s="209" t="s">
        <v>2191</v>
      </c>
      <c r="F1250" s="55">
        <f>IFERROR(VLOOKUP(D1250,'Vta RdV'!$A$3:$B$2000,2,0),0)</f>
        <v>2400.2799999999997</v>
      </c>
      <c r="G1250" s="55">
        <f>VLOOKUP(D1250,Objetivos!$G$5:$H$3000,2,0)</f>
        <v>1477.665152</v>
      </c>
      <c r="H1250" s="56">
        <f t="shared" si="47"/>
        <v>1.6243734223218655</v>
      </c>
      <c r="I1250" s="55">
        <f>IF(H1250="",0,RANK($H1250,H1249:H1250,0))</f>
        <v>1</v>
      </c>
      <c r="L1250" s="100"/>
      <c r="M1250" s="84" t="s">
        <v>2582</v>
      </c>
    </row>
    <row r="1251" spans="1:13" ht="17.25" x14ac:dyDescent="0.3">
      <c r="A1251" s="210">
        <v>61</v>
      </c>
      <c r="B1251" s="210" t="s">
        <v>2185</v>
      </c>
      <c r="C1251" s="211" t="s">
        <v>446</v>
      </c>
      <c r="D1251" s="211">
        <v>52322</v>
      </c>
      <c r="E1251" s="211" t="s">
        <v>2192</v>
      </c>
      <c r="F1251" s="220">
        <f>IFERROR(VLOOKUP(D1251,'Vta RdV'!$A$3:$B$2000,2,0),0)</f>
        <v>3632.5700000000006</v>
      </c>
      <c r="G1251" s="220">
        <f>VLOOKUP(D1251,Objetivos!$G$5:$H$3000,2,0)</f>
        <v>2204.3168960000003</v>
      </c>
      <c r="H1251" s="223">
        <f t="shared" si="47"/>
        <v>1.647934562671882</v>
      </c>
      <c r="I1251" s="220">
        <f>IF(H1251="",0,RANK($H1251,H1251:H1252,0))</f>
        <v>1</v>
      </c>
      <c r="L1251" s="100"/>
      <c r="M1251" s="84" t="s">
        <v>2582</v>
      </c>
    </row>
    <row r="1252" spans="1:13" ht="18" thickBot="1" x14ac:dyDescent="0.35">
      <c r="A1252" s="212">
        <v>61</v>
      </c>
      <c r="B1252" s="212" t="s">
        <v>2185</v>
      </c>
      <c r="C1252" s="213" t="s">
        <v>446</v>
      </c>
      <c r="D1252" s="213">
        <v>940</v>
      </c>
      <c r="E1252" s="213" t="s">
        <v>2193</v>
      </c>
      <c r="F1252" s="221">
        <f>IFERROR(VLOOKUP(D1252,'Vta RdV'!$A$3:$B$2000,2,0),0)</f>
        <v>297.11</v>
      </c>
      <c r="G1252" s="221">
        <f>VLOOKUP(D1252,Objetivos!$G$5:$H$3000,2,0)</f>
        <v>1398.2273828571431</v>
      </c>
      <c r="H1252" s="224">
        <f t="shared" si="47"/>
        <v>0.21249047446981356</v>
      </c>
      <c r="I1252" s="221">
        <f>IF(H1252="",0,RANK($H1252,H1251:H1252,0))</f>
        <v>2</v>
      </c>
      <c r="L1252" s="100"/>
      <c r="M1252" s="84" t="s">
        <v>2582</v>
      </c>
    </row>
    <row r="1253" spans="1:13" ht="17.25" x14ac:dyDescent="0.3">
      <c r="A1253" s="206">
        <v>61</v>
      </c>
      <c r="B1253" s="206" t="s">
        <v>2185</v>
      </c>
      <c r="C1253" s="207" t="s">
        <v>446</v>
      </c>
      <c r="D1253" s="207">
        <v>53688</v>
      </c>
      <c r="E1253" s="207" t="s">
        <v>2194</v>
      </c>
      <c r="F1253" s="66">
        <f>IFERROR(VLOOKUP(D1253,'Vta RdV'!$A$3:$B$2000,2,0),0)</f>
        <v>1755.5300000000002</v>
      </c>
      <c r="G1253" s="66">
        <f>VLOOKUP(D1253,Objetivos!$G$5:$H$3000,2,0)</f>
        <v>1137.9227840000001</v>
      </c>
      <c r="H1253" s="67">
        <f t="shared" si="47"/>
        <v>1.5427496704380954</v>
      </c>
      <c r="I1253" s="66">
        <f>IF(H1253="",0,RANK($H1253,H1253:H1254,0))</f>
        <v>1</v>
      </c>
      <c r="L1253" s="100"/>
      <c r="M1253" s="84" t="s">
        <v>2582</v>
      </c>
    </row>
    <row r="1254" spans="1:13" ht="18" thickBot="1" x14ac:dyDescent="0.35">
      <c r="A1254" s="208">
        <v>61</v>
      </c>
      <c r="B1254" s="208" t="s">
        <v>2185</v>
      </c>
      <c r="C1254" s="209" t="s">
        <v>446</v>
      </c>
      <c r="D1254" s="209">
        <v>54052</v>
      </c>
      <c r="E1254" s="209" t="s">
        <v>2195</v>
      </c>
      <c r="F1254" s="55">
        <f>IFERROR(VLOOKUP(D1254,'Vta RdV'!$A$3:$B$2000,2,0),0)</f>
        <v>718.52</v>
      </c>
      <c r="G1254" s="55">
        <f>VLOOKUP(D1254,Objetivos!$G$5:$H$3000,2,0)</f>
        <v>744.68356571428569</v>
      </c>
      <c r="H1254" s="56">
        <f t="shared" si="47"/>
        <v>0.96486619697429454</v>
      </c>
      <c r="I1254" s="55">
        <f>IF(H1254="",0,RANK($H1254,H1253:H1254,0))</f>
        <v>2</v>
      </c>
      <c r="L1254" s="100"/>
      <c r="M1254" s="84" t="s">
        <v>2582</v>
      </c>
    </row>
    <row r="1255" spans="1:13" ht="17.25" x14ac:dyDescent="0.3">
      <c r="A1255" s="210">
        <v>61</v>
      </c>
      <c r="B1255" s="210" t="s">
        <v>2185</v>
      </c>
      <c r="C1255" s="211" t="s">
        <v>446</v>
      </c>
      <c r="D1255" s="211">
        <v>54043</v>
      </c>
      <c r="E1255" s="211" t="s">
        <v>2196</v>
      </c>
      <c r="F1255" s="220">
        <f>IFERROR(VLOOKUP(D1255,'Vta RdV'!$A$3:$B$2000,2,0),0)</f>
        <v>292</v>
      </c>
      <c r="G1255" s="220">
        <f>VLOOKUP(D1255,Objetivos!$G$5:$H$3000,2,0)</f>
        <v>712.52610285714286</v>
      </c>
      <c r="H1255" s="223">
        <f t="shared" si="47"/>
        <v>0.40980954778935896</v>
      </c>
      <c r="I1255" s="220">
        <f>IF(H1255="",0,RANK($H1255,H1255:H1256,0))</f>
        <v>1</v>
      </c>
      <c r="L1255" s="100"/>
      <c r="M1255" s="84" t="s">
        <v>2582</v>
      </c>
    </row>
    <row r="1256" spans="1:13" ht="18" thickBot="1" x14ac:dyDescent="0.35">
      <c r="A1256" s="212">
        <v>61</v>
      </c>
      <c r="B1256" s="212" t="s">
        <v>2185</v>
      </c>
      <c r="C1256" s="213" t="s">
        <v>446</v>
      </c>
      <c r="D1256" s="213">
        <v>53503</v>
      </c>
      <c r="E1256" s="213" t="s">
        <v>2197</v>
      </c>
      <c r="F1256" s="221">
        <f>IFERROR(VLOOKUP(D1256,'Vta RdV'!$A$3:$B$2000,2,0),0)</f>
        <v>213.11</v>
      </c>
      <c r="G1256" s="221">
        <f>VLOOKUP(D1256,Objetivos!$G$5:$H$3000,2,0)</f>
        <v>631.50959999999998</v>
      </c>
      <c r="H1256" s="224">
        <f t="shared" si="47"/>
        <v>0.33746121990861266</v>
      </c>
      <c r="I1256" s="221">
        <f>IF(H1256="",0,RANK($H1256,H1255:H1256,0))</f>
        <v>2</v>
      </c>
      <c r="L1256" s="100"/>
      <c r="M1256" s="84" t="s">
        <v>2582</v>
      </c>
    </row>
    <row r="1257" spans="1:13" ht="17.25" x14ac:dyDescent="0.3">
      <c r="A1257" s="206">
        <v>61</v>
      </c>
      <c r="B1257" s="206" t="s">
        <v>2198</v>
      </c>
      <c r="C1257" s="207" t="s">
        <v>445</v>
      </c>
      <c r="D1257" s="207">
        <v>7351</v>
      </c>
      <c r="E1257" s="207" t="s">
        <v>2199</v>
      </c>
      <c r="F1257" s="66">
        <f>IFERROR(VLOOKUP(D1257,'Vta RdV'!$A$3:$B$2000,2,0),0)</f>
        <v>3963.1</v>
      </c>
      <c r="G1257" s="66">
        <f>VLOOKUP(D1257,Objetivos!$G$5:$H$3000,2,0)</f>
        <v>3040.2336959999998</v>
      </c>
      <c r="H1257" s="67">
        <f t="shared" si="47"/>
        <v>1.303551107013321</v>
      </c>
      <c r="I1257" s="66">
        <f>IF(H1257="",0,RANK($H1257,H1257:H1258,0))</f>
        <v>1</v>
      </c>
      <c r="L1257" s="100"/>
      <c r="M1257" s="84" t="s">
        <v>2582</v>
      </c>
    </row>
    <row r="1258" spans="1:13" ht="18" thickBot="1" x14ac:dyDescent="0.35">
      <c r="A1258" s="208">
        <v>61</v>
      </c>
      <c r="B1258" s="208" t="s">
        <v>2198</v>
      </c>
      <c r="C1258" s="209" t="s">
        <v>445</v>
      </c>
      <c r="D1258" s="209">
        <v>2951</v>
      </c>
      <c r="E1258" s="209" t="s">
        <v>2200</v>
      </c>
      <c r="F1258" s="55">
        <f>IFERROR(VLOOKUP(D1258,'Vta RdV'!$A$3:$B$2000,2,0),0)</f>
        <v>2366.0000000000005</v>
      </c>
      <c r="G1258" s="55">
        <f>VLOOKUP(D1258,Objetivos!$G$5:$H$3000,2,0)</f>
        <v>3352.2329523809526</v>
      </c>
      <c r="H1258" s="56">
        <f t="shared" si="47"/>
        <v>0.70579820484120248</v>
      </c>
      <c r="I1258" s="55">
        <f>IF(H1258="",0,RANK($H1258,H1257:H1258,0))</f>
        <v>2</v>
      </c>
      <c r="L1258" s="100"/>
      <c r="M1258" s="84" t="s">
        <v>2582</v>
      </c>
    </row>
    <row r="1259" spans="1:13" ht="17.25" x14ac:dyDescent="0.3">
      <c r="A1259" s="210">
        <v>61</v>
      </c>
      <c r="B1259" s="210" t="s">
        <v>2198</v>
      </c>
      <c r="C1259" s="211" t="s">
        <v>445</v>
      </c>
      <c r="D1259" s="211">
        <v>11400</v>
      </c>
      <c r="E1259" s="211" t="s">
        <v>2201</v>
      </c>
      <c r="F1259" s="220">
        <f>IFERROR(VLOOKUP(D1259,'Vta RdV'!$A$3:$B$2000,2,0),0)</f>
        <v>891.70999999999992</v>
      </c>
      <c r="G1259" s="220">
        <f>VLOOKUP(D1259,Objetivos!$G$5:$H$3000,2,0)</f>
        <v>2757.5246171428571</v>
      </c>
      <c r="H1259" s="223">
        <f t="shared" si="47"/>
        <v>0.32337335973592279</v>
      </c>
      <c r="I1259" s="220">
        <f>IF(H1259="",0,RANK($H1259,H1259:H1260,0))</f>
        <v>2</v>
      </c>
      <c r="L1259" s="100"/>
      <c r="M1259" s="84" t="s">
        <v>2582</v>
      </c>
    </row>
    <row r="1260" spans="1:13" ht="18" thickBot="1" x14ac:dyDescent="0.35">
      <c r="A1260" s="212">
        <v>61</v>
      </c>
      <c r="B1260" s="212" t="s">
        <v>2198</v>
      </c>
      <c r="C1260" s="213" t="s">
        <v>445</v>
      </c>
      <c r="D1260" s="213">
        <v>2332</v>
      </c>
      <c r="E1260" s="213" t="s">
        <v>2202</v>
      </c>
      <c r="F1260" s="221">
        <f>IFERROR(VLOOKUP(D1260,'Vta RdV'!$A$3:$B$2000,2,0),0)</f>
        <v>2167.52</v>
      </c>
      <c r="G1260" s="221">
        <f>VLOOKUP(D1260,Objetivos!$G$5:$H$3000,2,0)</f>
        <v>2710.7542171428577</v>
      </c>
      <c r="H1260" s="224">
        <f t="shared" si="47"/>
        <v>0.79960034233002941</v>
      </c>
      <c r="I1260" s="221">
        <f>IF(H1260="",0,RANK($H1260,H1259:H1260,0))</f>
        <v>1</v>
      </c>
      <c r="L1260" s="100"/>
      <c r="M1260" s="84" t="s">
        <v>2582</v>
      </c>
    </row>
    <row r="1261" spans="1:13" ht="17.25" x14ac:dyDescent="0.3">
      <c r="A1261" s="206">
        <v>61</v>
      </c>
      <c r="B1261" s="206" t="s">
        <v>2198</v>
      </c>
      <c r="C1261" s="207" t="s">
        <v>445</v>
      </c>
      <c r="D1261" s="207">
        <v>2503</v>
      </c>
      <c r="E1261" s="207" t="s">
        <v>2203</v>
      </c>
      <c r="F1261" s="66">
        <f>IFERROR(VLOOKUP(D1261,'Vta RdV'!$A$3:$B$2000,2,0),0)</f>
        <v>2896.0899999999997</v>
      </c>
      <c r="G1261" s="66">
        <f>VLOOKUP(D1261,Objetivos!$G$5:$H$3000,2,0)</f>
        <v>2563.3693638095242</v>
      </c>
      <c r="H1261" s="67">
        <f t="shared" si="47"/>
        <v>1.1297981636544201</v>
      </c>
      <c r="I1261" s="66">
        <f>IF(H1261="",0,RANK($H1261,H1261:H1262,0))</f>
        <v>1</v>
      </c>
      <c r="L1261" s="100"/>
      <c r="M1261" s="84" t="s">
        <v>2582</v>
      </c>
    </row>
    <row r="1262" spans="1:13" ht="18" thickBot="1" x14ac:dyDescent="0.35">
      <c r="A1262" s="208">
        <v>61</v>
      </c>
      <c r="B1262" s="208" t="s">
        <v>2198</v>
      </c>
      <c r="C1262" s="209" t="s">
        <v>445</v>
      </c>
      <c r="D1262" s="209">
        <v>2986</v>
      </c>
      <c r="E1262" s="209" t="s">
        <v>2204</v>
      </c>
      <c r="F1262" s="55">
        <f>IFERROR(VLOOKUP(D1262,'Vta RdV'!$A$3:$B$2000,2,0),0)</f>
        <v>842.06000000000006</v>
      </c>
      <c r="G1262" s="55">
        <f>VLOOKUP(D1262,Objetivos!$G$5:$H$3000,2,0)</f>
        <v>2129.2387352380952</v>
      </c>
      <c r="H1262" s="56">
        <f t="shared" si="47"/>
        <v>0.3954746764955126</v>
      </c>
      <c r="I1262" s="55">
        <f>IF(H1262="",0,RANK($H1262,H1261:H1262,0))</f>
        <v>2</v>
      </c>
      <c r="L1262" s="100"/>
      <c r="M1262" s="84" t="s">
        <v>2582</v>
      </c>
    </row>
    <row r="1263" spans="1:13" ht="17.25" x14ac:dyDescent="0.3">
      <c r="A1263" s="239">
        <v>61</v>
      </c>
      <c r="B1263" s="239" t="s">
        <v>2198</v>
      </c>
      <c r="C1263" s="240" t="s">
        <v>445</v>
      </c>
      <c r="D1263" s="240">
        <v>2771</v>
      </c>
      <c r="E1263" s="240" t="s">
        <v>2205</v>
      </c>
      <c r="F1263" s="241">
        <f>IFERROR(VLOOKUP(D1263,'Vta RdV'!$A$3:$B$2000,2,0),0)</f>
        <v>991.82</v>
      </c>
      <c r="G1263" s="241">
        <f>VLOOKUP(D1263,Objetivos!$G$5:$H$3000,2,0)</f>
        <v>1840.5435047619048</v>
      </c>
      <c r="H1263" s="242">
        <f t="shared" si="47"/>
        <v>0.53887343463163795</v>
      </c>
      <c r="I1263" s="241">
        <f>IF(H1263="",0,RANK($H1263,H1263:H1265,0))</f>
        <v>2</v>
      </c>
      <c r="L1263" s="100"/>
      <c r="M1263" s="84" t="s">
        <v>2582</v>
      </c>
    </row>
    <row r="1264" spans="1:13" ht="17.25" x14ac:dyDescent="0.3">
      <c r="A1264" s="239">
        <v>61</v>
      </c>
      <c r="B1264" s="239" t="s">
        <v>2198</v>
      </c>
      <c r="C1264" s="240" t="s">
        <v>445</v>
      </c>
      <c r="D1264" s="240">
        <v>2949</v>
      </c>
      <c r="E1264" s="240" t="s">
        <v>2206</v>
      </c>
      <c r="F1264" s="241">
        <f>IFERROR(VLOOKUP(D1264,'Vta RdV'!$A$3:$B$2000,2,0),0)</f>
        <v>1444.92</v>
      </c>
      <c r="G1264" s="241">
        <f>VLOOKUP(D1264,Objetivos!$G$5:$H$3000,2,0)</f>
        <v>1779.6242000000002</v>
      </c>
      <c r="H1264" s="242">
        <f t="shared" si="47"/>
        <v>0.81192422535049813</v>
      </c>
      <c r="I1264" s="241">
        <f>IF(H1264="",0,RANK($H1264,H1263:H1265,0))</f>
        <v>1</v>
      </c>
      <c r="L1264" s="100"/>
      <c r="M1264" s="84" t="s">
        <v>2582</v>
      </c>
    </row>
    <row r="1265" spans="1:13" ht="18" thickBot="1" x14ac:dyDescent="0.35">
      <c r="A1265" s="243">
        <v>61</v>
      </c>
      <c r="B1265" s="243" t="s">
        <v>2198</v>
      </c>
      <c r="C1265" s="244" t="s">
        <v>445</v>
      </c>
      <c r="D1265" s="244">
        <v>53458</v>
      </c>
      <c r="E1265" s="244" t="s">
        <v>2207</v>
      </c>
      <c r="F1265" s="59">
        <f>IFERROR(VLOOKUP(D1265,'Vta RdV'!$A$3:$B$2000,2,0),0)</f>
        <v>396.79999999999995</v>
      </c>
      <c r="G1265" s="59">
        <f>VLOOKUP(D1265,Objetivos!$G$5:$H$3000,2,0)</f>
        <v>1229.3070476190478</v>
      </c>
      <c r="H1265" s="60">
        <f t="shared" si="47"/>
        <v>0.32278347445297084</v>
      </c>
      <c r="I1265" s="59">
        <f>IF(H1265="",0,RANK($H1265,H1263:H1265,0))</f>
        <v>3</v>
      </c>
      <c r="L1265" s="100"/>
      <c r="M1265" s="84" t="s">
        <v>2582</v>
      </c>
    </row>
    <row r="1266" spans="1:13" ht="17.25" x14ac:dyDescent="0.3">
      <c r="A1266" s="206">
        <v>61</v>
      </c>
      <c r="B1266" s="206" t="s">
        <v>2198</v>
      </c>
      <c r="C1266" s="207" t="s">
        <v>445</v>
      </c>
      <c r="D1266" s="207">
        <v>53922</v>
      </c>
      <c r="E1266" s="207" t="s">
        <v>2208</v>
      </c>
      <c r="F1266" s="66">
        <f>IFERROR(VLOOKUP(D1266,'Vta RdV'!$A$3:$B$2000,2,0),0)</f>
        <v>972.81</v>
      </c>
      <c r="G1266" s="66">
        <f>VLOOKUP(D1266,Objetivos!$G$5:$H$3000,2,0)</f>
        <v>911.28545523809544</v>
      </c>
      <c r="H1266" s="67">
        <f t="shared" si="47"/>
        <v>1.0675140203415512</v>
      </c>
      <c r="I1266" s="66">
        <f>IF(H1266="",0,RANK($H1266,H1266:H1267,0))</f>
        <v>1</v>
      </c>
      <c r="L1266" s="100"/>
      <c r="M1266" s="84" t="s">
        <v>2582</v>
      </c>
    </row>
    <row r="1267" spans="1:13" ht="18" thickBot="1" x14ac:dyDescent="0.35">
      <c r="A1267" s="208">
        <v>61</v>
      </c>
      <c r="B1267" s="208" t="s">
        <v>2198</v>
      </c>
      <c r="C1267" s="209" t="s">
        <v>445</v>
      </c>
      <c r="D1267" s="209">
        <v>53682</v>
      </c>
      <c r="E1267" s="209" t="s">
        <v>2209</v>
      </c>
      <c r="F1267" s="55">
        <f>IFERROR(VLOOKUP(D1267,'Vta RdV'!$A$3:$B$2000,2,0),0)</f>
        <v>105.84</v>
      </c>
      <c r="G1267" s="55">
        <f>VLOOKUP(D1267,Objetivos!$G$5:$H$3000,2,0)</f>
        <v>801.0676547368422</v>
      </c>
      <c r="H1267" s="56">
        <f t="shared" si="47"/>
        <v>0.13212367191978233</v>
      </c>
      <c r="I1267" s="55">
        <f>IF(H1267="",0,RANK($H1267,H1266:H1267,0))</f>
        <v>2</v>
      </c>
      <c r="L1267" s="100"/>
      <c r="M1267" s="84" t="s">
        <v>2582</v>
      </c>
    </row>
    <row r="1268" spans="1:13" ht="17.25" x14ac:dyDescent="0.3">
      <c r="A1268" s="210">
        <v>61</v>
      </c>
      <c r="B1268" s="210" t="s">
        <v>2210</v>
      </c>
      <c r="C1268" s="211" t="s">
        <v>449</v>
      </c>
      <c r="D1268" s="211">
        <v>11465</v>
      </c>
      <c r="E1268" s="211" t="s">
        <v>2211</v>
      </c>
      <c r="F1268" s="220">
        <f>IFERROR(VLOOKUP(D1268,'Vta RdV'!$A$3:$B$2000,2,0),0)</f>
        <v>996.53</v>
      </c>
      <c r="G1268" s="220">
        <f>VLOOKUP(D1268,Objetivos!$G$5:$H$3000,2,0)</f>
        <v>2138.4408380952382</v>
      </c>
      <c r="H1268" s="223">
        <f t="shared" si="47"/>
        <v>0.46600774837784792</v>
      </c>
      <c r="I1268" s="220">
        <f>IF(H1268="",0,RANK($H1268,H1268:H1269,0))</f>
        <v>1</v>
      </c>
      <c r="L1268" s="100"/>
      <c r="M1268" s="84" t="s">
        <v>2582</v>
      </c>
    </row>
    <row r="1269" spans="1:13" ht="18" thickBot="1" x14ac:dyDescent="0.35">
      <c r="A1269" s="212">
        <v>61</v>
      </c>
      <c r="B1269" s="212" t="s">
        <v>2210</v>
      </c>
      <c r="C1269" s="213" t="s">
        <v>449</v>
      </c>
      <c r="D1269" s="213">
        <v>3290</v>
      </c>
      <c r="E1269" s="213" t="s">
        <v>2212</v>
      </c>
      <c r="F1269" s="221">
        <f>IFERROR(VLOOKUP(D1269,'Vta RdV'!$A$3:$B$2000,2,0),0)</f>
        <v>545.54</v>
      </c>
      <c r="G1269" s="221">
        <f>VLOOKUP(D1269,Objetivos!$G$5:$H$3000,2,0)</f>
        <v>2341.06220952381</v>
      </c>
      <c r="H1269" s="224">
        <f t="shared" si="47"/>
        <v>0.23303097106119491</v>
      </c>
      <c r="I1269" s="221">
        <f>IF(H1269="",0,RANK($H1269,H1268:H1269,0))</f>
        <v>2</v>
      </c>
      <c r="L1269" s="100"/>
      <c r="M1269" s="84" t="s">
        <v>2582</v>
      </c>
    </row>
    <row r="1270" spans="1:13" ht="17.25" x14ac:dyDescent="0.3">
      <c r="A1270" s="206">
        <v>61</v>
      </c>
      <c r="B1270" s="206" t="s">
        <v>2210</v>
      </c>
      <c r="C1270" s="207" t="s">
        <v>449</v>
      </c>
      <c r="D1270" s="207">
        <v>3057</v>
      </c>
      <c r="E1270" s="207" t="s">
        <v>2213</v>
      </c>
      <c r="F1270" s="66">
        <f>IFERROR(VLOOKUP(D1270,'Vta RdV'!$A$3:$B$2000,2,0),0)</f>
        <v>863.29000000000008</v>
      </c>
      <c r="G1270" s="66">
        <f>VLOOKUP(D1270,Objetivos!$G$5:$H$3000,2,0)</f>
        <v>2516.1004800000005</v>
      </c>
      <c r="H1270" s="67">
        <f t="shared" si="47"/>
        <v>0.3431063293624903</v>
      </c>
      <c r="I1270" s="66">
        <f>IF(H1270="",0,RANK($H1270,H1270:H1271,0))</f>
        <v>2</v>
      </c>
      <c r="L1270" s="100"/>
      <c r="M1270" s="84" t="s">
        <v>2582</v>
      </c>
    </row>
    <row r="1271" spans="1:13" ht="18" thickBot="1" x14ac:dyDescent="0.35">
      <c r="A1271" s="208">
        <v>61</v>
      </c>
      <c r="B1271" s="208" t="s">
        <v>2210</v>
      </c>
      <c r="C1271" s="209" t="s">
        <v>449</v>
      </c>
      <c r="D1271" s="209">
        <v>10292</v>
      </c>
      <c r="E1271" s="209" t="s">
        <v>2214</v>
      </c>
      <c r="F1271" s="55">
        <f>IFERROR(VLOOKUP(D1271,'Vta RdV'!$A$3:$B$2000,2,0),0)</f>
        <v>1177.8400000000001</v>
      </c>
      <c r="G1271" s="55">
        <f>VLOOKUP(D1271,Objetivos!$G$5:$H$3000,2,0)</f>
        <v>1673.3687085714287</v>
      </c>
      <c r="H1271" s="56">
        <f t="shared" si="47"/>
        <v>0.7038735659193327</v>
      </c>
      <c r="I1271" s="55">
        <f>IF(H1271="",0,RANK($H1271,H1270:H1271,0))</f>
        <v>1</v>
      </c>
      <c r="L1271" s="100"/>
      <c r="M1271" s="84" t="s">
        <v>2582</v>
      </c>
    </row>
    <row r="1272" spans="1:13" ht="17.25" x14ac:dyDescent="0.3">
      <c r="A1272" s="210">
        <v>61</v>
      </c>
      <c r="B1272" s="210" t="s">
        <v>2210</v>
      </c>
      <c r="C1272" s="211" t="s">
        <v>449</v>
      </c>
      <c r="D1272" s="211">
        <v>1813</v>
      </c>
      <c r="E1272" s="211" t="s">
        <v>2215</v>
      </c>
      <c r="F1272" s="220">
        <f>IFERROR(VLOOKUP(D1272,'Vta RdV'!$A$3:$B$2000,2,0),0)</f>
        <v>2492.39</v>
      </c>
      <c r="G1272" s="220">
        <f>VLOOKUP(D1272,Objetivos!$G$5:$H$3000,2,0)</f>
        <v>1635.6520457142858</v>
      </c>
      <c r="H1272" s="223">
        <f t="shared" si="47"/>
        <v>1.5237898589315055</v>
      </c>
      <c r="I1272" s="220">
        <f>IF(H1272="",0,RANK($H1272,H1272:H1273,0))</f>
        <v>1</v>
      </c>
      <c r="L1272" s="100"/>
      <c r="M1272" s="84" t="s">
        <v>2582</v>
      </c>
    </row>
    <row r="1273" spans="1:13" ht="18" thickBot="1" x14ac:dyDescent="0.35">
      <c r="A1273" s="212">
        <v>61</v>
      </c>
      <c r="B1273" s="212" t="s">
        <v>2210</v>
      </c>
      <c r="C1273" s="213" t="s">
        <v>449</v>
      </c>
      <c r="D1273" s="213">
        <v>3626</v>
      </c>
      <c r="E1273" s="213" t="s">
        <v>2216</v>
      </c>
      <c r="F1273" s="221">
        <f>IFERROR(VLOOKUP(D1273,'Vta RdV'!$A$3:$B$2000,2,0),0)</f>
        <v>1681.58</v>
      </c>
      <c r="G1273" s="221">
        <f>VLOOKUP(D1273,Objetivos!$G$5:$H$3000,2,0)</f>
        <v>2816.0245333333332</v>
      </c>
      <c r="H1273" s="224">
        <f t="shared" si="47"/>
        <v>0.59714678622118067</v>
      </c>
      <c r="I1273" s="221">
        <f>IF(H1273="",0,RANK($H1273,H1272:H1273,0))</f>
        <v>2</v>
      </c>
      <c r="L1273" s="100"/>
      <c r="M1273" s="84" t="s">
        <v>2582</v>
      </c>
    </row>
    <row r="1274" spans="1:13" ht="17.25" x14ac:dyDescent="0.3">
      <c r="A1274" s="206">
        <v>61</v>
      </c>
      <c r="B1274" s="206" t="s">
        <v>2210</v>
      </c>
      <c r="C1274" s="207" t="s">
        <v>449</v>
      </c>
      <c r="D1274" s="207">
        <v>3752</v>
      </c>
      <c r="E1274" s="207" t="s">
        <v>2217</v>
      </c>
      <c r="F1274" s="66">
        <f>IFERROR(VLOOKUP(D1274,'Vta RdV'!$A$3:$B$2000,2,0),0)</f>
        <v>1259.23</v>
      </c>
      <c r="G1274" s="66">
        <f>VLOOKUP(D1274,Objetivos!$G$5:$H$3000,2,0)</f>
        <v>1482.42984</v>
      </c>
      <c r="H1274" s="67">
        <f t="shared" si="47"/>
        <v>0.84943649002640154</v>
      </c>
      <c r="I1274" s="66">
        <f>IF(H1274="",0,RANK($H1274,H1274:H1275,0))</f>
        <v>1</v>
      </c>
      <c r="L1274" s="100"/>
      <c r="M1274" s="84" t="s">
        <v>2582</v>
      </c>
    </row>
    <row r="1275" spans="1:13" ht="18" thickBot="1" x14ac:dyDescent="0.35">
      <c r="A1275" s="208">
        <v>61</v>
      </c>
      <c r="B1275" s="208" t="s">
        <v>2210</v>
      </c>
      <c r="C1275" s="209" t="s">
        <v>449</v>
      </c>
      <c r="D1275" s="209">
        <v>9606</v>
      </c>
      <c r="E1275" s="209" t="s">
        <v>2218</v>
      </c>
      <c r="F1275" s="55">
        <f>IFERROR(VLOOKUP(D1275,'Vta RdV'!$A$3:$B$2000,2,0),0)</f>
        <v>798.99000000000012</v>
      </c>
      <c r="G1275" s="55">
        <f>VLOOKUP(D1275,Objetivos!$G$5:$H$3000,2,0)</f>
        <v>1379.6266438095238</v>
      </c>
      <c r="H1275" s="56">
        <f t="shared" si="47"/>
        <v>0.5791349446497871</v>
      </c>
      <c r="I1275" s="55">
        <f>IF(H1275="",0,RANK($H1275,H1274:H1275,0))</f>
        <v>2</v>
      </c>
      <c r="L1275" s="100"/>
      <c r="M1275" s="84" t="s">
        <v>2582</v>
      </c>
    </row>
    <row r="1276" spans="1:13" ht="17.25" x14ac:dyDescent="0.3">
      <c r="A1276" s="210">
        <v>61</v>
      </c>
      <c r="B1276" s="210" t="s">
        <v>2210</v>
      </c>
      <c r="C1276" s="211" t="s">
        <v>449</v>
      </c>
      <c r="D1276" s="211">
        <v>10029</v>
      </c>
      <c r="E1276" s="211" t="s">
        <v>2219</v>
      </c>
      <c r="F1276" s="220">
        <f>IFERROR(VLOOKUP(D1276,'Vta RdV'!$A$3:$B$2000,2,0),0)</f>
        <v>425.71999999999997</v>
      </c>
      <c r="G1276" s="220">
        <f>VLOOKUP(D1276,Objetivos!$G$5:$H$3000,2,0)</f>
        <v>1732.3214323809525</v>
      </c>
      <c r="H1276" s="223">
        <f t="shared" si="47"/>
        <v>0.24575115913383241</v>
      </c>
      <c r="I1276" s="220">
        <f>IF(H1276="",0,RANK($H1276,H1276:H1277,0))</f>
        <v>1</v>
      </c>
      <c r="L1276" s="100"/>
      <c r="M1276" s="84" t="s">
        <v>2582</v>
      </c>
    </row>
    <row r="1277" spans="1:13" ht="18" thickBot="1" x14ac:dyDescent="0.35">
      <c r="A1277" s="212">
        <v>61</v>
      </c>
      <c r="B1277" s="212" t="s">
        <v>2210</v>
      </c>
      <c r="C1277" s="213" t="s">
        <v>449</v>
      </c>
      <c r="D1277" s="213">
        <v>52534</v>
      </c>
      <c r="E1277" s="213" t="s">
        <v>2220</v>
      </c>
      <c r="F1277" s="221">
        <f>IFERROR(VLOOKUP(D1277,'Vta RdV'!$A$3:$B$2000,2,0),0)</f>
        <v>97.039999999999992</v>
      </c>
      <c r="G1277" s="221">
        <f>VLOOKUP(D1277,Objetivos!$G$5:$H$3000,2,0)</f>
        <v>1389.1385600000001</v>
      </c>
      <c r="H1277" s="224">
        <f t="shared" si="47"/>
        <v>6.9856242418322889E-2</v>
      </c>
      <c r="I1277" s="221">
        <f>IF(H1277="",0,RANK($H1277,H1276:H1277,0))</f>
        <v>2</v>
      </c>
      <c r="L1277" s="100"/>
      <c r="M1277" s="84" t="s">
        <v>2582</v>
      </c>
    </row>
    <row r="1278" spans="1:13" ht="17.25" x14ac:dyDescent="0.3">
      <c r="A1278" s="206">
        <v>61</v>
      </c>
      <c r="B1278" s="206" t="s">
        <v>2210</v>
      </c>
      <c r="C1278" s="207" t="s">
        <v>449</v>
      </c>
      <c r="D1278" s="207">
        <v>53923</v>
      </c>
      <c r="E1278" s="207" t="s">
        <v>2221</v>
      </c>
      <c r="F1278" s="66">
        <f>IFERROR(VLOOKUP(D1278,'Vta RdV'!$A$3:$B$2000,2,0),0)</f>
        <v>192.62</v>
      </c>
      <c r="G1278" s="66">
        <f>VLOOKUP(D1278,Objetivos!$G$5:$H$3000,2,0)</f>
        <v>1002.0089142857144</v>
      </c>
      <c r="H1278" s="67">
        <f t="shared" si="47"/>
        <v>0.19223381873534515</v>
      </c>
      <c r="I1278" s="66">
        <f>IF(H1278="",0,RANK($H1278,H1278:H1279,0))</f>
        <v>2</v>
      </c>
      <c r="L1278" s="100"/>
      <c r="M1278" s="84" t="s">
        <v>2582</v>
      </c>
    </row>
    <row r="1279" spans="1:13" ht="18" thickBot="1" x14ac:dyDescent="0.35">
      <c r="A1279" s="208">
        <v>61</v>
      </c>
      <c r="B1279" s="208" t="s">
        <v>2210</v>
      </c>
      <c r="C1279" s="209" t="s">
        <v>449</v>
      </c>
      <c r="D1279" s="209">
        <v>53860</v>
      </c>
      <c r="E1279" s="209" t="s">
        <v>2222</v>
      </c>
      <c r="F1279" s="55">
        <f>IFERROR(VLOOKUP(D1279,'Vta RdV'!$A$3:$B$2000,2,0),0)</f>
        <v>1118.54</v>
      </c>
      <c r="G1279" s="55">
        <f>VLOOKUP(D1279,Objetivos!$G$5:$H$3000,2,0)</f>
        <v>672.51443047619046</v>
      </c>
      <c r="H1279" s="56">
        <f t="shared" si="47"/>
        <v>1.6632208162551845</v>
      </c>
      <c r="I1279" s="55">
        <f>IF(H1279="",0,RANK($H1279,H1278:H1279,0))</f>
        <v>1</v>
      </c>
      <c r="L1279" s="100"/>
      <c r="M1279" s="84" t="s">
        <v>2582</v>
      </c>
    </row>
    <row r="1280" spans="1:13" ht="17.25" x14ac:dyDescent="0.3">
      <c r="A1280" s="210">
        <v>61</v>
      </c>
      <c r="B1280" s="210" t="s">
        <v>2210</v>
      </c>
      <c r="C1280" s="211" t="s">
        <v>449</v>
      </c>
      <c r="D1280" s="211">
        <v>54097</v>
      </c>
      <c r="E1280" s="211" t="s">
        <v>2569</v>
      </c>
      <c r="F1280" s="220">
        <f>IFERROR(VLOOKUP(D1280,'Vta RdV'!$A$3:$B$2000,2,0),0)</f>
        <v>0</v>
      </c>
      <c r="G1280" s="220">
        <f>VLOOKUP(D1280,Objetivos!$G$5:$H$3000,2,0)</f>
        <v>848.5135238095238</v>
      </c>
      <c r="H1280" s="223">
        <f t="shared" ref="H1280:H1281" si="48">+F1280/G1280</f>
        <v>0</v>
      </c>
      <c r="I1280" s="220">
        <f>IF(H1280="",0,RANK($H1280,H1280:H1281,0))</f>
        <v>2</v>
      </c>
      <c r="L1280" s="100"/>
      <c r="M1280" s="84" t="s">
        <v>2582</v>
      </c>
    </row>
    <row r="1281" spans="1:13" ht="18" thickBot="1" x14ac:dyDescent="0.35">
      <c r="A1281" s="212">
        <v>61</v>
      </c>
      <c r="B1281" s="212" t="s">
        <v>2210</v>
      </c>
      <c r="C1281" s="213" t="s">
        <v>449</v>
      </c>
      <c r="D1281" s="213">
        <v>54121</v>
      </c>
      <c r="E1281" s="213" t="s">
        <v>2570</v>
      </c>
      <c r="F1281" s="221">
        <f>IFERROR(VLOOKUP(D1281,'Vta RdV'!$A$3:$B$2000,2,0),0)</f>
        <v>272.22000000000003</v>
      </c>
      <c r="G1281" s="221">
        <f>VLOOKUP(D1281,Objetivos!$G$5:$H$3000,2,0)</f>
        <v>820.41779809523814</v>
      </c>
      <c r="H1281" s="224">
        <f t="shared" si="48"/>
        <v>0.33180655104266693</v>
      </c>
      <c r="I1281" s="221">
        <f>IF(H1281="",0,RANK($H1281,H1280:H1281,0))</f>
        <v>1</v>
      </c>
      <c r="L1281" s="100"/>
      <c r="M1281" s="84" t="s">
        <v>2582</v>
      </c>
    </row>
    <row r="1282" spans="1:13" ht="17.25" x14ac:dyDescent="0.3">
      <c r="A1282" s="206">
        <v>61</v>
      </c>
      <c r="B1282" s="206" t="s">
        <v>2223</v>
      </c>
      <c r="C1282" s="207" t="s">
        <v>447</v>
      </c>
      <c r="D1282" s="207">
        <v>6363</v>
      </c>
      <c r="E1282" s="207" t="s">
        <v>2224</v>
      </c>
      <c r="F1282" s="66">
        <f>IFERROR(VLOOKUP(D1282,'Vta RdV'!$A$3:$B$2000,2,0),0)</f>
        <v>3123.4700000000007</v>
      </c>
      <c r="G1282" s="66">
        <f>VLOOKUP(D1282,Objetivos!$G$5:$H$3000,2,0)</f>
        <v>7699.0731428571444</v>
      </c>
      <c r="H1282" s="67">
        <f t="shared" si="47"/>
        <v>0.40569428839597615</v>
      </c>
      <c r="I1282" s="66">
        <f>IF(H1282="",0,RANK($H1282,H1282:H1283,0))</f>
        <v>1</v>
      </c>
      <c r="L1282" s="100"/>
      <c r="M1282" s="84" t="s">
        <v>2582</v>
      </c>
    </row>
    <row r="1283" spans="1:13" ht="18" thickBot="1" x14ac:dyDescent="0.35">
      <c r="A1283" s="208">
        <v>61</v>
      </c>
      <c r="B1283" s="208" t="s">
        <v>2223</v>
      </c>
      <c r="C1283" s="209" t="s">
        <v>447</v>
      </c>
      <c r="D1283" s="209">
        <v>58848</v>
      </c>
      <c r="E1283" s="209" t="s">
        <v>2225</v>
      </c>
      <c r="F1283" s="55">
        <f>IFERROR(VLOOKUP(D1283,'Vta RdV'!$A$3:$B$2000,2,0),0)</f>
        <v>1037.93</v>
      </c>
      <c r="G1283" s="55">
        <f>VLOOKUP(D1283,Objetivos!$G$5:$H$3000,2,0)</f>
        <v>2996.4925040000003</v>
      </c>
      <c r="H1283" s="56">
        <f t="shared" si="47"/>
        <v>0.34638164407702454</v>
      </c>
      <c r="I1283" s="55">
        <f>IF(H1283="",0,RANK($H1283,H1282:H1283,0))</f>
        <v>2</v>
      </c>
      <c r="L1283" s="100"/>
      <c r="M1283" s="84" t="s">
        <v>2582</v>
      </c>
    </row>
    <row r="1284" spans="1:13" ht="17.25" x14ac:dyDescent="0.3">
      <c r="A1284" s="210">
        <v>61</v>
      </c>
      <c r="B1284" s="210" t="s">
        <v>2223</v>
      </c>
      <c r="C1284" s="211" t="s">
        <v>447</v>
      </c>
      <c r="D1284" s="211">
        <v>6122</v>
      </c>
      <c r="E1284" s="211" t="s">
        <v>2226</v>
      </c>
      <c r="F1284" s="220">
        <f>IFERROR(VLOOKUP(D1284,'Vta RdV'!$A$3:$B$2000,2,0),0)</f>
        <v>2718.17</v>
      </c>
      <c r="G1284" s="220">
        <f>VLOOKUP(D1284,Objetivos!$G$5:$H$3000,2,0)</f>
        <v>3060.800304761905</v>
      </c>
      <c r="H1284" s="223">
        <f t="shared" si="47"/>
        <v>0.88805858904651491</v>
      </c>
      <c r="I1284" s="220">
        <f>IF(H1284="",0,RANK($H1284,H1284:H1285,0))</f>
        <v>1</v>
      </c>
      <c r="L1284" s="100"/>
      <c r="M1284" s="84" t="s">
        <v>2582</v>
      </c>
    </row>
    <row r="1285" spans="1:13" ht="18" thickBot="1" x14ac:dyDescent="0.35">
      <c r="A1285" s="212">
        <v>61</v>
      </c>
      <c r="B1285" s="212" t="s">
        <v>2223</v>
      </c>
      <c r="C1285" s="213" t="s">
        <v>447</v>
      </c>
      <c r="D1285" s="213">
        <v>52495</v>
      </c>
      <c r="E1285" s="213" t="s">
        <v>2227</v>
      </c>
      <c r="F1285" s="221">
        <f>IFERROR(VLOOKUP(D1285,'Vta RdV'!$A$3:$B$2000,2,0),0)</f>
        <v>1774.4499999999998</v>
      </c>
      <c r="G1285" s="221">
        <f>VLOOKUP(D1285,Objetivos!$G$5:$H$3000,2,0)</f>
        <v>2034.1782780952381</v>
      </c>
      <c r="H1285" s="224">
        <f t="shared" si="47"/>
        <v>0.87231783915299577</v>
      </c>
      <c r="I1285" s="221">
        <f>IF(H1285="",0,RANK($H1285,H1284:H1285,0))</f>
        <v>2</v>
      </c>
      <c r="L1285" s="100"/>
      <c r="M1285" s="84" t="s">
        <v>2582</v>
      </c>
    </row>
    <row r="1286" spans="1:13" ht="17.25" x14ac:dyDescent="0.3">
      <c r="A1286" s="206">
        <v>61</v>
      </c>
      <c r="B1286" s="206" t="s">
        <v>2223</v>
      </c>
      <c r="C1286" s="207" t="s">
        <v>447</v>
      </c>
      <c r="D1286" s="207">
        <v>53568</v>
      </c>
      <c r="E1286" s="207" t="s">
        <v>2228</v>
      </c>
      <c r="F1286" s="66">
        <f>IFERROR(VLOOKUP(D1286,'Vta RdV'!$A$3:$B$2000,2,0),0)</f>
        <v>1987.1100000000001</v>
      </c>
      <c r="G1286" s="66">
        <f>VLOOKUP(D1286,Objetivos!$G$5:$H$3000,2,0)</f>
        <v>2131.7003428571429</v>
      </c>
      <c r="H1286" s="67">
        <f t="shared" si="47"/>
        <v>0.93217135638147586</v>
      </c>
      <c r="I1286" s="66">
        <f>IF(H1286="",0,RANK($H1286,H1286:H1287,0))</f>
        <v>1</v>
      </c>
      <c r="L1286" s="100"/>
      <c r="M1286" s="84" t="s">
        <v>2582</v>
      </c>
    </row>
    <row r="1287" spans="1:13" ht="18" thickBot="1" x14ac:dyDescent="0.35">
      <c r="A1287" s="208">
        <v>61</v>
      </c>
      <c r="B1287" s="208" t="s">
        <v>2223</v>
      </c>
      <c r="C1287" s="209" t="s">
        <v>447</v>
      </c>
      <c r="D1287" s="209">
        <v>1651</v>
      </c>
      <c r="E1287" s="209" t="s">
        <v>2229</v>
      </c>
      <c r="F1287" s="55">
        <f>IFERROR(VLOOKUP(D1287,'Vta RdV'!$A$3:$B$2000,2,0),0)</f>
        <v>1023.11</v>
      </c>
      <c r="G1287" s="55">
        <f>VLOOKUP(D1287,Objetivos!$G$5:$H$3000,2,0)</f>
        <v>1952.9617295238095</v>
      </c>
      <c r="H1287" s="56">
        <f t="shared" si="47"/>
        <v>0.52387611315325922</v>
      </c>
      <c r="I1287" s="55">
        <f>IF(H1287="",0,RANK($H1287,H1286:H1287,0))</f>
        <v>2</v>
      </c>
      <c r="L1287" s="100"/>
      <c r="M1287" s="84" t="s">
        <v>2582</v>
      </c>
    </row>
    <row r="1288" spans="1:13" ht="17.25" x14ac:dyDescent="0.3">
      <c r="A1288" s="216">
        <v>61</v>
      </c>
      <c r="B1288" s="216" t="s">
        <v>2223</v>
      </c>
      <c r="C1288" s="217" t="s">
        <v>447</v>
      </c>
      <c r="D1288" s="217">
        <v>10183</v>
      </c>
      <c r="E1288" s="217" t="s">
        <v>2230</v>
      </c>
      <c r="F1288" s="222">
        <f>IFERROR(VLOOKUP(D1288,'Vta RdV'!$A$3:$B$2000,2,0),0)</f>
        <v>1205.6100000000001</v>
      </c>
      <c r="G1288" s="222">
        <f>VLOOKUP(D1288,Objetivos!$G$5:$H$3000,2,0)</f>
        <v>1882.1824000000001</v>
      </c>
      <c r="H1288" s="225">
        <f t="shared" si="47"/>
        <v>0.64053834527408182</v>
      </c>
      <c r="I1288" s="220">
        <f>IF(H1288="",0,RANK($H1288,H1288:H1289,0))</f>
        <v>1</v>
      </c>
      <c r="L1288" s="100"/>
      <c r="M1288" s="84" t="s">
        <v>2582</v>
      </c>
    </row>
    <row r="1289" spans="1:13" ht="18" thickBot="1" x14ac:dyDescent="0.35">
      <c r="A1289" s="212">
        <v>61</v>
      </c>
      <c r="B1289" s="212" t="s">
        <v>2223</v>
      </c>
      <c r="C1289" s="213" t="s">
        <v>447</v>
      </c>
      <c r="D1289" s="213">
        <v>10026</v>
      </c>
      <c r="E1289" s="213" t="s">
        <v>2231</v>
      </c>
      <c r="F1289" s="221">
        <f>IFERROR(VLOOKUP(D1289,'Vta RdV'!$A$3:$B$2000,2,0),0)</f>
        <v>380.48</v>
      </c>
      <c r="G1289" s="221">
        <f>VLOOKUP(D1289,Objetivos!$G$5:$H$3000,2,0)</f>
        <v>1454.417699047619</v>
      </c>
      <c r="H1289" s="224">
        <f t="shared" ref="H1289:H1352" si="49">+F1289/G1289</f>
        <v>0.26160297708776903</v>
      </c>
      <c r="I1289" s="221">
        <f>IF(H1289="",0,RANK($H1289,H1288:H1289,0))</f>
        <v>2</v>
      </c>
      <c r="L1289" s="100"/>
      <c r="M1289" s="84" t="s">
        <v>2582</v>
      </c>
    </row>
    <row r="1290" spans="1:13" ht="17.25" x14ac:dyDescent="0.3">
      <c r="A1290" s="206">
        <v>61</v>
      </c>
      <c r="B1290" s="206" t="s">
        <v>2223</v>
      </c>
      <c r="C1290" s="207" t="s">
        <v>447</v>
      </c>
      <c r="D1290" s="207">
        <v>53362</v>
      </c>
      <c r="E1290" s="207" t="s">
        <v>2232</v>
      </c>
      <c r="F1290" s="66">
        <f>IFERROR(VLOOKUP(D1290,'Vta RdV'!$A$3:$B$2000,2,0),0)</f>
        <v>157.68</v>
      </c>
      <c r="G1290" s="66">
        <f>VLOOKUP(D1290,Objetivos!$G$5:$H$3000,2,0)</f>
        <v>1648.3148160000001</v>
      </c>
      <c r="H1290" s="67">
        <f t="shared" si="49"/>
        <v>9.5661337548761077E-2</v>
      </c>
      <c r="I1290" s="66">
        <f>IF(H1290="",0,RANK($H1290,H1290:H1291,0))</f>
        <v>2</v>
      </c>
      <c r="L1290" s="100"/>
      <c r="M1290" s="84" t="s">
        <v>2582</v>
      </c>
    </row>
    <row r="1291" spans="1:13" ht="18" thickBot="1" x14ac:dyDescent="0.35">
      <c r="A1291" s="208">
        <v>61</v>
      </c>
      <c r="B1291" s="208" t="s">
        <v>2223</v>
      </c>
      <c r="C1291" s="209" t="s">
        <v>447</v>
      </c>
      <c r="D1291" s="209">
        <v>6535</v>
      </c>
      <c r="E1291" s="209" t="s">
        <v>2233</v>
      </c>
      <c r="F1291" s="55">
        <f>IFERROR(VLOOKUP(D1291,'Vta RdV'!$A$3:$B$2000,2,0),0)</f>
        <v>900</v>
      </c>
      <c r="G1291" s="55">
        <f>VLOOKUP(D1291,Objetivos!$G$5:$H$3000,2,0)</f>
        <v>1573.789</v>
      </c>
      <c r="H1291" s="56">
        <f t="shared" si="49"/>
        <v>0.57186827459081235</v>
      </c>
      <c r="I1291" s="55">
        <f>IF(H1291="",0,RANK($H1291,H1290:H1291,0))</f>
        <v>1</v>
      </c>
      <c r="L1291" s="100"/>
      <c r="M1291" s="84" t="s">
        <v>2582</v>
      </c>
    </row>
    <row r="1292" spans="1:13" ht="17.25" x14ac:dyDescent="0.3">
      <c r="A1292" s="210">
        <v>61</v>
      </c>
      <c r="B1292" s="210" t="s">
        <v>2223</v>
      </c>
      <c r="C1292" s="211" t="s">
        <v>447</v>
      </c>
      <c r="D1292" s="211">
        <v>53327</v>
      </c>
      <c r="E1292" s="211" t="s">
        <v>2234</v>
      </c>
      <c r="F1292" s="220">
        <f>IFERROR(VLOOKUP(D1292,'Vta RdV'!$A$3:$B$2000,2,0),0)</f>
        <v>1519.4999999999998</v>
      </c>
      <c r="G1292" s="220">
        <f>VLOOKUP(D1292,Objetivos!$G$5:$H$3000,2,0)</f>
        <v>1002.7477485714286</v>
      </c>
      <c r="H1292" s="223">
        <f t="shared" si="49"/>
        <v>1.5153362370194954</v>
      </c>
      <c r="I1292" s="220">
        <f>IF(H1292="",0,RANK($H1292,H1292:H1293,0))</f>
        <v>1</v>
      </c>
      <c r="L1292" s="100"/>
      <c r="M1292" s="84" t="s">
        <v>2582</v>
      </c>
    </row>
    <row r="1293" spans="1:13" ht="18" thickBot="1" x14ac:dyDescent="0.35">
      <c r="A1293" s="212">
        <v>61</v>
      </c>
      <c r="B1293" s="212" t="s">
        <v>2223</v>
      </c>
      <c r="C1293" s="213" t="s">
        <v>447</v>
      </c>
      <c r="D1293" s="213">
        <v>53270</v>
      </c>
      <c r="E1293" s="213" t="s">
        <v>2235</v>
      </c>
      <c r="F1293" s="221">
        <f>IFERROR(VLOOKUP(D1293,'Vta RdV'!$A$3:$B$2000,2,0),0)</f>
        <v>754.43</v>
      </c>
      <c r="G1293" s="221">
        <f>VLOOKUP(D1293,Objetivos!$G$5:$H$3000,2,0)</f>
        <v>1521.4928685714285</v>
      </c>
      <c r="H1293" s="224">
        <f t="shared" si="49"/>
        <v>0.4958485284971168</v>
      </c>
      <c r="I1293" s="221">
        <f>IF(H1293="",0,RANK($H1293,H1292:H1293,0))</f>
        <v>2</v>
      </c>
      <c r="L1293" s="100"/>
      <c r="M1293" s="84" t="s">
        <v>2582</v>
      </c>
    </row>
    <row r="1294" spans="1:13" ht="17.25" x14ac:dyDescent="0.3">
      <c r="A1294" s="206">
        <v>61</v>
      </c>
      <c r="B1294" s="206" t="s">
        <v>2236</v>
      </c>
      <c r="C1294" s="207" t="s">
        <v>448</v>
      </c>
      <c r="D1294" s="207">
        <v>4323</v>
      </c>
      <c r="E1294" s="207" t="s">
        <v>2237</v>
      </c>
      <c r="F1294" s="66">
        <f>IFERROR(VLOOKUP(D1294,'Vta RdV'!$A$3:$B$2000,2,0),0)</f>
        <v>978.64</v>
      </c>
      <c r="G1294" s="66">
        <f>VLOOKUP(D1294,Objetivos!$G$5:$H$3000,2,0)</f>
        <v>2331.1746361904761</v>
      </c>
      <c r="H1294" s="67">
        <f t="shared" si="49"/>
        <v>0.41980552842632979</v>
      </c>
      <c r="I1294" s="66">
        <f>IF(H1294="",0,RANK($H1294,H1294:H1295,0))</f>
        <v>2</v>
      </c>
      <c r="L1294" s="100"/>
      <c r="M1294" s="84" t="s">
        <v>2582</v>
      </c>
    </row>
    <row r="1295" spans="1:13" ht="18" thickBot="1" x14ac:dyDescent="0.35">
      <c r="A1295" s="208">
        <v>61</v>
      </c>
      <c r="B1295" s="208" t="s">
        <v>2236</v>
      </c>
      <c r="C1295" s="209" t="s">
        <v>448</v>
      </c>
      <c r="D1295" s="209">
        <v>40338</v>
      </c>
      <c r="E1295" s="209" t="s">
        <v>2238</v>
      </c>
      <c r="F1295" s="55">
        <f>IFERROR(VLOOKUP(D1295,'Vta RdV'!$A$3:$B$2000,2,0),0)</f>
        <v>1835.43</v>
      </c>
      <c r="G1295" s="55">
        <f>VLOOKUP(D1295,Objetivos!$G$5:$H$3000,2,0)</f>
        <v>2087.5050209523811</v>
      </c>
      <c r="H1295" s="56">
        <f t="shared" si="49"/>
        <v>0.87924578938862763</v>
      </c>
      <c r="I1295" s="55">
        <f>IF(H1295="",0,RANK($H1295,H1294:H1295,0))</f>
        <v>1</v>
      </c>
      <c r="L1295" s="100"/>
      <c r="M1295" s="84" t="s">
        <v>2582</v>
      </c>
    </row>
    <row r="1296" spans="1:13" ht="17.25" x14ac:dyDescent="0.3">
      <c r="A1296" s="210">
        <v>61</v>
      </c>
      <c r="B1296" s="210" t="s">
        <v>2236</v>
      </c>
      <c r="C1296" s="211" t="s">
        <v>448</v>
      </c>
      <c r="D1296" s="211">
        <v>651</v>
      </c>
      <c r="E1296" s="211" t="s">
        <v>2239</v>
      </c>
      <c r="F1296" s="220">
        <f>IFERROR(VLOOKUP(D1296,'Vta RdV'!$A$3:$B$2000,2,0),0)</f>
        <v>1391.8400000000001</v>
      </c>
      <c r="G1296" s="220">
        <f>VLOOKUP(D1296,Objetivos!$G$5:$H$3000,2,0)</f>
        <v>2207.4078400000003</v>
      </c>
      <c r="H1296" s="223">
        <f t="shared" si="49"/>
        <v>0.63053142005692975</v>
      </c>
      <c r="I1296" s="220">
        <f>IF(H1296="",0,RANK($H1296,H1296:H1297,0))</f>
        <v>1</v>
      </c>
      <c r="L1296" s="100"/>
      <c r="M1296" s="84" t="s">
        <v>2582</v>
      </c>
    </row>
    <row r="1297" spans="1:13" ht="18" thickBot="1" x14ac:dyDescent="0.35">
      <c r="A1297" s="212">
        <v>61</v>
      </c>
      <c r="B1297" s="212" t="s">
        <v>2236</v>
      </c>
      <c r="C1297" s="213" t="s">
        <v>448</v>
      </c>
      <c r="D1297" s="213">
        <v>4790</v>
      </c>
      <c r="E1297" s="213" t="s">
        <v>2240</v>
      </c>
      <c r="F1297" s="221">
        <f>IFERROR(VLOOKUP(D1297,'Vta RdV'!$A$3:$B$2000,2,0),0)</f>
        <v>0</v>
      </c>
      <c r="G1297" s="221">
        <f>VLOOKUP(D1297,Objetivos!$G$5:$H$3000,2,0)</f>
        <v>1915.2835680000001</v>
      </c>
      <c r="H1297" s="224">
        <f t="shared" si="49"/>
        <v>0</v>
      </c>
      <c r="I1297" s="221">
        <f>IF(H1297="",0,RANK($H1297,H1296:H1297,0))</f>
        <v>2</v>
      </c>
      <c r="L1297" s="100"/>
      <c r="M1297" s="84" t="s">
        <v>2582</v>
      </c>
    </row>
    <row r="1298" spans="1:13" ht="17.25" x14ac:dyDescent="0.3">
      <c r="A1298" s="206">
        <v>61</v>
      </c>
      <c r="B1298" s="206" t="s">
        <v>2236</v>
      </c>
      <c r="C1298" s="207" t="s">
        <v>448</v>
      </c>
      <c r="D1298" s="207">
        <v>4541</v>
      </c>
      <c r="E1298" s="207" t="s">
        <v>2241</v>
      </c>
      <c r="F1298" s="66">
        <f>IFERROR(VLOOKUP(D1298,'Vta RdV'!$A$3:$B$2000,2,0),0)</f>
        <v>532.24</v>
      </c>
      <c r="G1298" s="66">
        <f>VLOOKUP(D1298,Objetivos!$G$5:$H$3000,2,0)</f>
        <v>1724.8424304761907</v>
      </c>
      <c r="H1298" s="67">
        <f t="shared" si="49"/>
        <v>0.3085731140397911</v>
      </c>
      <c r="I1298" s="66">
        <f>IF(H1298="",0,RANK($H1298,H1298:H1299,0))</f>
        <v>1</v>
      </c>
      <c r="L1298" s="100"/>
      <c r="M1298" s="84" t="s">
        <v>2582</v>
      </c>
    </row>
    <row r="1299" spans="1:13" ht="18" thickBot="1" x14ac:dyDescent="0.35">
      <c r="A1299" s="208">
        <v>61</v>
      </c>
      <c r="B1299" s="208" t="s">
        <v>2236</v>
      </c>
      <c r="C1299" s="209" t="s">
        <v>448</v>
      </c>
      <c r="D1299" s="209">
        <v>54120</v>
      </c>
      <c r="E1299" s="209" t="s">
        <v>2571</v>
      </c>
      <c r="F1299" s="55">
        <f>IFERROR(VLOOKUP(D1299,'Vta RdV'!$A$3:$B$2000,2,0),0)</f>
        <v>172.60999999999999</v>
      </c>
      <c r="G1299" s="55">
        <f>VLOOKUP(D1299,Objetivos!$G$5:$H$3000,2,0)</f>
        <v>1047.9128685714286</v>
      </c>
      <c r="H1299" s="56">
        <f t="shared" si="49"/>
        <v>0.16471789323029429</v>
      </c>
      <c r="I1299" s="55">
        <f>IF(H1299="",0,RANK($H1299,H1298:H1299,0))</f>
        <v>2</v>
      </c>
      <c r="L1299" s="100"/>
      <c r="M1299" s="84" t="s">
        <v>2582</v>
      </c>
    </row>
    <row r="1300" spans="1:13" ht="17.25" x14ac:dyDescent="0.3">
      <c r="A1300" s="246">
        <v>61</v>
      </c>
      <c r="B1300" s="246" t="s">
        <v>2236</v>
      </c>
      <c r="C1300" s="247" t="s">
        <v>448</v>
      </c>
      <c r="D1300" s="247">
        <v>52539</v>
      </c>
      <c r="E1300" s="247" t="s">
        <v>2242</v>
      </c>
      <c r="F1300" s="57">
        <f>IFERROR(VLOOKUP(D1300,'Vta RdV'!$A$3:$B$2000,2,0),0)</f>
        <v>869.12</v>
      </c>
      <c r="G1300" s="57">
        <f>VLOOKUP(D1300,Objetivos!$G$5:$H$3000,2,0)</f>
        <v>1588.6692495238094</v>
      </c>
      <c r="H1300" s="58">
        <f t="shared" si="49"/>
        <v>0.54707422596648836</v>
      </c>
      <c r="I1300" s="241">
        <f>IF(H1300="",0,RANK($H1300,H1300:H1302,0))</f>
        <v>2</v>
      </c>
      <c r="L1300" s="100"/>
      <c r="M1300" s="84" t="s">
        <v>2582</v>
      </c>
    </row>
    <row r="1301" spans="1:13" ht="17.25" x14ac:dyDescent="0.3">
      <c r="A1301" s="239">
        <v>61</v>
      </c>
      <c r="B1301" s="239" t="s">
        <v>2236</v>
      </c>
      <c r="C1301" s="240" t="s">
        <v>448</v>
      </c>
      <c r="D1301" s="240">
        <v>11610</v>
      </c>
      <c r="E1301" s="240" t="s">
        <v>2243</v>
      </c>
      <c r="F1301" s="241">
        <f>IFERROR(VLOOKUP(D1301,'Vta RdV'!$A$3:$B$2000,2,0),0)</f>
        <v>1156.6499999999999</v>
      </c>
      <c r="G1301" s="241">
        <f>VLOOKUP(D1301,Objetivos!$G$5:$H$3000,2,0)</f>
        <v>1363.298201904762</v>
      </c>
      <c r="H1301" s="242">
        <f t="shared" si="49"/>
        <v>0.84842039576078143</v>
      </c>
      <c r="I1301" s="241">
        <f>IF(H1301="",0,RANK($H1301,H1300:H1302,0))</f>
        <v>1</v>
      </c>
      <c r="L1301" s="100"/>
      <c r="M1301" s="84" t="s">
        <v>2582</v>
      </c>
    </row>
    <row r="1302" spans="1:13" ht="18" thickBot="1" x14ac:dyDescent="0.35">
      <c r="A1302" s="243">
        <v>61</v>
      </c>
      <c r="B1302" s="243" t="s">
        <v>2236</v>
      </c>
      <c r="C1302" s="244" t="s">
        <v>448</v>
      </c>
      <c r="D1302" s="244">
        <v>52509</v>
      </c>
      <c r="E1302" s="244" t="s">
        <v>2244</v>
      </c>
      <c r="F1302" s="59">
        <f>IFERROR(VLOOKUP(D1302,'Vta RdV'!$A$3:$B$2000,2,0),0)</f>
        <v>449.4</v>
      </c>
      <c r="G1302" s="59">
        <f>VLOOKUP(D1302,Objetivos!$G$5:$H$3000,2,0)</f>
        <v>1172.1912609523811</v>
      </c>
      <c r="H1302" s="60">
        <f t="shared" si="49"/>
        <v>0.38338453371071185</v>
      </c>
      <c r="I1302" s="59">
        <f>IF(H1302="",0,RANK($H1302,H1300:H1302,0))</f>
        <v>3</v>
      </c>
      <c r="L1302" s="100"/>
      <c r="M1302" s="84" t="s">
        <v>2582</v>
      </c>
    </row>
    <row r="1303" spans="1:13" ht="17.25" x14ac:dyDescent="0.3">
      <c r="A1303" s="206">
        <v>61</v>
      </c>
      <c r="B1303" s="206" t="s">
        <v>2236</v>
      </c>
      <c r="C1303" s="207" t="s">
        <v>448</v>
      </c>
      <c r="D1303" s="207">
        <v>53712</v>
      </c>
      <c r="E1303" s="207" t="s">
        <v>2245</v>
      </c>
      <c r="F1303" s="66">
        <f>IFERROR(VLOOKUP(D1303,'Vta RdV'!$A$3:$B$2000,2,0),0)</f>
        <v>2048.25</v>
      </c>
      <c r="G1303" s="66">
        <f>VLOOKUP(D1303,Objetivos!$G$5:$H$3000,2,0)</f>
        <v>849.49469714285715</v>
      </c>
      <c r="H1303" s="67">
        <f t="shared" si="49"/>
        <v>2.4111392418210134</v>
      </c>
      <c r="I1303" s="66">
        <f>IF(H1303="",0,RANK($H1303,H1303:H1304,0))</f>
        <v>1</v>
      </c>
      <c r="L1303" s="100"/>
      <c r="M1303" s="84" t="s">
        <v>2582</v>
      </c>
    </row>
    <row r="1304" spans="1:13" ht="18" thickBot="1" x14ac:dyDescent="0.35">
      <c r="A1304" s="208">
        <v>61</v>
      </c>
      <c r="B1304" s="208" t="s">
        <v>2236</v>
      </c>
      <c r="C1304" s="209" t="s">
        <v>448</v>
      </c>
      <c r="D1304" s="209">
        <v>53952</v>
      </c>
      <c r="E1304" s="209" t="s">
        <v>2246</v>
      </c>
      <c r="F1304" s="55">
        <f>IFERROR(VLOOKUP(D1304,'Vta RdV'!$A$3:$B$2000,2,0),0)</f>
        <v>1372.89</v>
      </c>
      <c r="G1304" s="55">
        <f>VLOOKUP(D1304,Objetivos!$G$5:$H$3000,2,0)</f>
        <v>776.96100571428576</v>
      </c>
      <c r="H1304" s="56">
        <f t="shared" si="49"/>
        <v>1.7669998750295806</v>
      </c>
      <c r="I1304" s="55">
        <f>IF(H1304="",0,RANK($H1304,H1303:H1304,0))</f>
        <v>2</v>
      </c>
      <c r="L1304" s="100"/>
      <c r="M1304" s="84" t="s">
        <v>2582</v>
      </c>
    </row>
    <row r="1305" spans="1:13" ht="17.25" x14ac:dyDescent="0.3">
      <c r="A1305" s="210">
        <v>61</v>
      </c>
      <c r="B1305" s="210" t="s">
        <v>2247</v>
      </c>
      <c r="C1305" s="211" t="s">
        <v>758</v>
      </c>
      <c r="D1305" s="211">
        <v>4584</v>
      </c>
      <c r="E1305" s="211" t="s">
        <v>2248</v>
      </c>
      <c r="F1305" s="220">
        <f>IFERROR(VLOOKUP(D1305,'Vta RdV'!$A$3:$B$2000,2,0),0)</f>
        <v>1858.86</v>
      </c>
      <c r="G1305" s="220">
        <f>VLOOKUP(D1305,Objetivos!$G$5:$H$3000,2,0)</f>
        <v>2218.6562819047622</v>
      </c>
      <c r="H1305" s="223">
        <f t="shared" si="49"/>
        <v>0.83783144561902589</v>
      </c>
      <c r="I1305" s="220">
        <f>IF(H1305="",0,RANK($H1305,H1305:H1306,0))</f>
        <v>1</v>
      </c>
      <c r="L1305" s="100"/>
      <c r="M1305" s="84" t="s">
        <v>2582</v>
      </c>
    </row>
    <row r="1306" spans="1:13" ht="18" thickBot="1" x14ac:dyDescent="0.35">
      <c r="A1306" s="212">
        <v>61</v>
      </c>
      <c r="B1306" s="212" t="s">
        <v>2247</v>
      </c>
      <c r="C1306" s="213" t="s">
        <v>758</v>
      </c>
      <c r="D1306" s="213">
        <v>3930</v>
      </c>
      <c r="E1306" s="213" t="s">
        <v>2249</v>
      </c>
      <c r="F1306" s="221">
        <f>IFERROR(VLOOKUP(D1306,'Vta RdV'!$A$3:$B$2000,2,0),0)</f>
        <v>1257.48</v>
      </c>
      <c r="G1306" s="221">
        <f>VLOOKUP(D1306,Objetivos!$G$5:$H$3000,2,0)</f>
        <v>2165.2958171428572</v>
      </c>
      <c r="H1306" s="224">
        <f t="shared" si="49"/>
        <v>0.58074282047026038</v>
      </c>
      <c r="I1306" s="221">
        <f>IF(H1306="",0,RANK($H1306,H1305:H1306,0))</f>
        <v>2</v>
      </c>
      <c r="L1306" s="100"/>
      <c r="M1306" s="84" t="s">
        <v>2582</v>
      </c>
    </row>
    <row r="1307" spans="1:13" ht="17.25" x14ac:dyDescent="0.3">
      <c r="A1307" s="214">
        <v>61</v>
      </c>
      <c r="B1307" s="214" t="s">
        <v>2247</v>
      </c>
      <c r="C1307" s="215" t="s">
        <v>758</v>
      </c>
      <c r="D1307" s="215">
        <v>42404</v>
      </c>
      <c r="E1307" s="215" t="s">
        <v>2250</v>
      </c>
      <c r="F1307" s="53">
        <f>IFERROR(VLOOKUP(D1307,'Vta RdV'!$A$3:$B$2000,2,0),0)</f>
        <v>997.25</v>
      </c>
      <c r="G1307" s="53">
        <f>VLOOKUP(D1307,Objetivos!$G$5:$H$3000,2,0)</f>
        <v>1932.3178895238098</v>
      </c>
      <c r="H1307" s="61">
        <f t="shared" si="49"/>
        <v>0.51609003125554931</v>
      </c>
      <c r="I1307" s="66">
        <f>IF(H1307="",0,RANK($H1307,H1307:H1308,0))</f>
        <v>2</v>
      </c>
      <c r="L1307" s="100"/>
      <c r="M1307" s="84" t="s">
        <v>2582</v>
      </c>
    </row>
    <row r="1308" spans="1:13" ht="18" thickBot="1" x14ac:dyDescent="0.35">
      <c r="A1308" s="208">
        <v>61</v>
      </c>
      <c r="B1308" s="208" t="s">
        <v>2247</v>
      </c>
      <c r="C1308" s="209" t="s">
        <v>758</v>
      </c>
      <c r="D1308" s="209">
        <v>627</v>
      </c>
      <c r="E1308" s="209" t="s">
        <v>2251</v>
      </c>
      <c r="F1308" s="55">
        <f>IFERROR(VLOOKUP(D1308,'Vta RdV'!$A$3:$B$2000,2,0),0)</f>
        <v>2065</v>
      </c>
      <c r="G1308" s="55">
        <f>VLOOKUP(D1308,Objetivos!$G$5:$H$3000,2,0)</f>
        <v>1920.2369142857142</v>
      </c>
      <c r="H1308" s="56">
        <f t="shared" si="49"/>
        <v>1.0753881381184334</v>
      </c>
      <c r="I1308" s="55">
        <f>IF(H1308="",0,RANK($H1308,H1307:H1308,0))</f>
        <v>1</v>
      </c>
      <c r="L1308" s="100"/>
      <c r="M1308" s="84" t="s">
        <v>2582</v>
      </c>
    </row>
    <row r="1309" spans="1:13" ht="17.25" x14ac:dyDescent="0.3">
      <c r="A1309" s="210">
        <v>61</v>
      </c>
      <c r="B1309" s="210" t="s">
        <v>2247</v>
      </c>
      <c r="C1309" s="211" t="s">
        <v>758</v>
      </c>
      <c r="D1309" s="211">
        <v>4581</v>
      </c>
      <c r="E1309" s="211" t="s">
        <v>2252</v>
      </c>
      <c r="F1309" s="220">
        <f>IFERROR(VLOOKUP(D1309,'Vta RdV'!$A$3:$B$2000,2,0),0)</f>
        <v>1131</v>
      </c>
      <c r="G1309" s="220">
        <f>VLOOKUP(D1309,Objetivos!$G$5:$H$3000,2,0)</f>
        <v>1568.198576</v>
      </c>
      <c r="H1309" s="223">
        <f t="shared" si="49"/>
        <v>0.7212096843531377</v>
      </c>
      <c r="I1309" s="220">
        <f>IF(H1309="",0,RANK($H1309,H1309:H1310,0))</f>
        <v>1</v>
      </c>
      <c r="L1309" s="100"/>
      <c r="M1309" s="84" t="s">
        <v>2582</v>
      </c>
    </row>
    <row r="1310" spans="1:13" ht="18" thickBot="1" x14ac:dyDescent="0.35">
      <c r="A1310" s="212">
        <v>61</v>
      </c>
      <c r="B1310" s="212" t="s">
        <v>2247</v>
      </c>
      <c r="C1310" s="213" t="s">
        <v>758</v>
      </c>
      <c r="D1310" s="213">
        <v>53217</v>
      </c>
      <c r="E1310" s="213" t="s">
        <v>2253</v>
      </c>
      <c r="F1310" s="221">
        <f>IFERROR(VLOOKUP(D1310,'Vta RdV'!$A$3:$B$2000,2,0),0)</f>
        <v>499.48</v>
      </c>
      <c r="G1310" s="221">
        <f>VLOOKUP(D1310,Objetivos!$G$5:$H$3000,2,0)</f>
        <v>1041.1177980952382</v>
      </c>
      <c r="H1310" s="224">
        <f t="shared" si="49"/>
        <v>0.4797535888002456</v>
      </c>
      <c r="I1310" s="221">
        <f>IF(H1310="",0,RANK($H1310,H1309:H1310,0))</f>
        <v>2</v>
      </c>
      <c r="L1310" s="100"/>
      <c r="M1310" s="84" t="s">
        <v>2582</v>
      </c>
    </row>
    <row r="1311" spans="1:13" ht="17.25" x14ac:dyDescent="0.3">
      <c r="A1311" s="206">
        <v>61</v>
      </c>
      <c r="B1311" s="206" t="s">
        <v>2247</v>
      </c>
      <c r="C1311" s="207" t="s">
        <v>758</v>
      </c>
      <c r="D1311" s="207">
        <v>53775</v>
      </c>
      <c r="E1311" s="207" t="s">
        <v>2254</v>
      </c>
      <c r="F1311" s="66">
        <f>IFERROR(VLOOKUP(D1311,'Vta RdV'!$A$3:$B$2000,2,0),0)</f>
        <v>832.74</v>
      </c>
      <c r="G1311" s="66">
        <f>VLOOKUP(D1311,Objetivos!$G$5:$H$3000,2,0)</f>
        <v>1012.7393828571429</v>
      </c>
      <c r="H1311" s="67">
        <f t="shared" si="49"/>
        <v>0.82226485322479692</v>
      </c>
      <c r="I1311" s="53">
        <f>IF(H1311="",0,RANK($H1311,H1311:H1313,0))</f>
        <v>1</v>
      </c>
      <c r="L1311" s="100"/>
      <c r="M1311" s="84" t="s">
        <v>2582</v>
      </c>
    </row>
    <row r="1312" spans="1:13" ht="17.25" x14ac:dyDescent="0.3">
      <c r="A1312" s="206">
        <v>61</v>
      </c>
      <c r="B1312" s="206" t="s">
        <v>2247</v>
      </c>
      <c r="C1312" s="207" t="s">
        <v>758</v>
      </c>
      <c r="D1312" s="207">
        <v>53934</v>
      </c>
      <c r="E1312" s="207" t="s">
        <v>2255</v>
      </c>
      <c r="F1312" s="66">
        <f>IFERROR(VLOOKUP(D1312,'Vta RdV'!$A$3:$B$2000,2,0),0)</f>
        <v>0</v>
      </c>
      <c r="G1312" s="66">
        <f>VLOOKUP(D1312,Objetivos!$G$5:$H$3000,2,0)</f>
        <v>437.73241904761909</v>
      </c>
      <c r="H1312" s="67">
        <f t="shared" si="49"/>
        <v>0</v>
      </c>
      <c r="I1312" s="66">
        <f>IF(H1312="",0,RANK($H1312,H1311:H1313,0))</f>
        <v>3</v>
      </c>
      <c r="L1312" s="100"/>
      <c r="M1312" s="84" t="s">
        <v>2582</v>
      </c>
    </row>
    <row r="1313" spans="1:13" ht="18" thickBot="1" x14ac:dyDescent="0.35">
      <c r="A1313" s="208">
        <v>61</v>
      </c>
      <c r="B1313" s="208" t="s">
        <v>2247</v>
      </c>
      <c r="C1313" s="209" t="s">
        <v>758</v>
      </c>
      <c r="D1313" s="209">
        <v>53651</v>
      </c>
      <c r="E1313" s="209" t="s">
        <v>2573</v>
      </c>
      <c r="F1313" s="55">
        <f>IFERROR(VLOOKUP(D1313,'Vta RdV'!$A$3:$B$2000,2,0),0)</f>
        <v>456.6</v>
      </c>
      <c r="G1313" s="55">
        <f>VLOOKUP(D1313,Objetivos!$G$5:$H$3000,2,0)</f>
        <v>790.86336761904772</v>
      </c>
      <c r="H1313" s="56">
        <f t="shared" si="49"/>
        <v>0.57734372167802872</v>
      </c>
      <c r="I1313" s="55">
        <f>IF(H1313="",0,RANK($H1313,H1311:H1313,0))</f>
        <v>2</v>
      </c>
      <c r="L1313" s="100"/>
      <c r="M1313" s="84" t="s">
        <v>2582</v>
      </c>
    </row>
    <row r="1314" spans="1:13" ht="17.25" x14ac:dyDescent="0.3">
      <c r="A1314" s="210">
        <v>61</v>
      </c>
      <c r="B1314" s="210" t="s">
        <v>2247</v>
      </c>
      <c r="C1314" s="211" t="s">
        <v>758</v>
      </c>
      <c r="D1314" s="211">
        <v>54117</v>
      </c>
      <c r="E1314" s="211" t="s">
        <v>2572</v>
      </c>
      <c r="F1314" s="220">
        <f>IFERROR(VLOOKUP(D1314,'Vta RdV'!$A$3:$B$2000,2,0),0)</f>
        <v>0</v>
      </c>
      <c r="G1314" s="220">
        <f>VLOOKUP(D1314,Objetivos!$G$5:$H$3000,2,0)</f>
        <v>665.72338285714295</v>
      </c>
      <c r="H1314" s="223">
        <f t="shared" si="49"/>
        <v>0</v>
      </c>
      <c r="I1314" s="220">
        <f>IF(H1314="",0,RANK($H1314,H1314:H1315,0))</f>
        <v>2</v>
      </c>
      <c r="L1314" s="100"/>
      <c r="M1314" s="84" t="s">
        <v>2582</v>
      </c>
    </row>
    <row r="1315" spans="1:13" ht="18" thickBot="1" x14ac:dyDescent="0.35">
      <c r="A1315" s="212">
        <v>61</v>
      </c>
      <c r="B1315" s="212" t="s">
        <v>2247</v>
      </c>
      <c r="C1315" s="213" t="s">
        <v>758</v>
      </c>
      <c r="D1315" s="213">
        <v>54051</v>
      </c>
      <c r="E1315" s="213" t="s">
        <v>2256</v>
      </c>
      <c r="F1315" s="221">
        <f>IFERROR(VLOOKUP(D1315,'Vta RdV'!$A$3:$B$2000,2,0),0)</f>
        <v>301.89</v>
      </c>
      <c r="G1315" s="221">
        <f>VLOOKUP(D1315,Objetivos!$G$5:$H$3000,2,0)</f>
        <v>795.98504380952386</v>
      </c>
      <c r="H1315" s="224">
        <f t="shared" si="49"/>
        <v>0.3792659200670121</v>
      </c>
      <c r="I1315" s="221">
        <f>IF(H1315="",0,RANK($H1315,H1314:H1315,0))</f>
        <v>1</v>
      </c>
      <c r="L1315" s="100"/>
      <c r="M1315" s="84" t="s">
        <v>2582</v>
      </c>
    </row>
    <row r="1316" spans="1:13" ht="17.25" x14ac:dyDescent="0.3">
      <c r="A1316" s="206">
        <v>61</v>
      </c>
      <c r="B1316" s="206" t="s">
        <v>2257</v>
      </c>
      <c r="C1316" s="207" t="s">
        <v>450</v>
      </c>
      <c r="D1316" s="207">
        <v>7795</v>
      </c>
      <c r="E1316" s="207" t="s">
        <v>2258</v>
      </c>
      <c r="F1316" s="66">
        <f>IFERROR(VLOOKUP(D1316,'Vta RdV'!$A$3:$B$2000,2,0),0)</f>
        <v>4748.53</v>
      </c>
      <c r="G1316" s="66">
        <f>VLOOKUP(D1316,Objetivos!$G$5:$H$3000,2,0)</f>
        <v>3196.0324800000003</v>
      </c>
      <c r="H1316" s="67">
        <f t="shared" si="49"/>
        <v>1.4857577417360912</v>
      </c>
      <c r="I1316" s="66">
        <f>IF(H1316="",0,RANK($H1316,H1316:H1317,0))</f>
        <v>1</v>
      </c>
      <c r="L1316" s="100"/>
      <c r="M1316" s="84" t="s">
        <v>2582</v>
      </c>
    </row>
    <row r="1317" spans="1:13" ht="18" thickBot="1" x14ac:dyDescent="0.35">
      <c r="A1317" s="208">
        <v>61</v>
      </c>
      <c r="B1317" s="208" t="s">
        <v>2257</v>
      </c>
      <c r="C1317" s="209" t="s">
        <v>450</v>
      </c>
      <c r="D1317" s="209">
        <v>7307</v>
      </c>
      <c r="E1317" s="209" t="s">
        <v>2259</v>
      </c>
      <c r="F1317" s="55">
        <f>IFERROR(VLOOKUP(D1317,'Vta RdV'!$A$3:$B$2000,2,0),0)</f>
        <v>1951.3100000000002</v>
      </c>
      <c r="G1317" s="55">
        <f>VLOOKUP(D1317,Objetivos!$G$5:$H$3000,2,0)</f>
        <v>3012.2809295238094</v>
      </c>
      <c r="H1317" s="56">
        <f t="shared" si="49"/>
        <v>0.64778486656902523</v>
      </c>
      <c r="I1317" s="55">
        <f>IF(H1317="",0,RANK($H1317,H1316:H1317,0))</f>
        <v>2</v>
      </c>
      <c r="L1317" s="100"/>
      <c r="M1317" s="84" t="s">
        <v>2582</v>
      </c>
    </row>
    <row r="1318" spans="1:13" ht="17.25" x14ac:dyDescent="0.3">
      <c r="A1318" s="210">
        <v>61</v>
      </c>
      <c r="B1318" s="210" t="s">
        <v>2257</v>
      </c>
      <c r="C1318" s="211" t="s">
        <v>450</v>
      </c>
      <c r="D1318" s="211">
        <v>3751</v>
      </c>
      <c r="E1318" s="211" t="s">
        <v>2260</v>
      </c>
      <c r="F1318" s="220">
        <f>IFERROR(VLOOKUP(D1318,'Vta RdV'!$A$3:$B$2000,2,0),0)</f>
        <v>1258.19</v>
      </c>
      <c r="G1318" s="220">
        <f>VLOOKUP(D1318,Objetivos!$G$5:$H$3000,2,0)</f>
        <v>2745.950300952381</v>
      </c>
      <c r="H1318" s="223">
        <f t="shared" si="49"/>
        <v>0.45819838748123759</v>
      </c>
      <c r="I1318" s="220">
        <f>IF(H1318="",0,RANK($H1318,H1318:H1319,0))</f>
        <v>2</v>
      </c>
      <c r="L1318" s="100"/>
      <c r="M1318" s="84" t="s">
        <v>2582</v>
      </c>
    </row>
    <row r="1319" spans="1:13" ht="18" thickBot="1" x14ac:dyDescent="0.35">
      <c r="A1319" s="212">
        <v>61</v>
      </c>
      <c r="B1319" s="212" t="s">
        <v>2257</v>
      </c>
      <c r="C1319" s="213" t="s">
        <v>450</v>
      </c>
      <c r="D1319" s="213">
        <v>11327</v>
      </c>
      <c r="E1319" s="213" t="s">
        <v>2261</v>
      </c>
      <c r="F1319" s="221">
        <f>IFERROR(VLOOKUP(D1319,'Vta RdV'!$A$3:$B$2000,2,0),0)</f>
        <v>3158.62</v>
      </c>
      <c r="G1319" s="221">
        <f>VLOOKUP(D1319,Objetivos!$G$5:$H$3000,2,0)</f>
        <v>2596.0728400000003</v>
      </c>
      <c r="H1319" s="224">
        <f t="shared" si="49"/>
        <v>1.2166915932913498</v>
      </c>
      <c r="I1319" s="221">
        <f>IF(H1319="",0,RANK($H1319,H1318:H1319,0))</f>
        <v>1</v>
      </c>
      <c r="L1319" s="100"/>
      <c r="M1319" s="84" t="s">
        <v>2582</v>
      </c>
    </row>
    <row r="1320" spans="1:13" ht="17.25" x14ac:dyDescent="0.3">
      <c r="A1320" s="206">
        <v>61</v>
      </c>
      <c r="B1320" s="206" t="s">
        <v>2257</v>
      </c>
      <c r="C1320" s="207" t="s">
        <v>450</v>
      </c>
      <c r="D1320" s="207">
        <v>7318</v>
      </c>
      <c r="E1320" s="207" t="s">
        <v>2262</v>
      </c>
      <c r="F1320" s="66">
        <f>IFERROR(VLOOKUP(D1320,'Vta RdV'!$A$3:$B$2000,2,0),0)</f>
        <v>1770.1</v>
      </c>
      <c r="G1320" s="66">
        <f>VLOOKUP(D1320,Objetivos!$G$5:$H$3000,2,0)</f>
        <v>2072.6948038095238</v>
      </c>
      <c r="H1320" s="67">
        <f t="shared" si="49"/>
        <v>0.8540089919396876</v>
      </c>
      <c r="I1320" s="66">
        <f>IF(H1320="",0,RANK($H1320,H1320:H1321,0))</f>
        <v>1</v>
      </c>
      <c r="L1320" s="100"/>
      <c r="M1320" s="84" t="s">
        <v>2582</v>
      </c>
    </row>
    <row r="1321" spans="1:13" ht="18" thickBot="1" x14ac:dyDescent="0.35">
      <c r="A1321" s="208">
        <v>61</v>
      </c>
      <c r="B1321" s="208" t="s">
        <v>2257</v>
      </c>
      <c r="C1321" s="209" t="s">
        <v>450</v>
      </c>
      <c r="D1321" s="209">
        <v>52036</v>
      </c>
      <c r="E1321" s="209" t="s">
        <v>2263</v>
      </c>
      <c r="F1321" s="55">
        <f>IFERROR(VLOOKUP(D1321,'Vta RdV'!$A$3:$B$2000,2,0),0)</f>
        <v>722.68</v>
      </c>
      <c r="G1321" s="55">
        <f>VLOOKUP(D1321,Objetivos!$G$5:$H$3000,2,0)</f>
        <v>1903.7500952380954</v>
      </c>
      <c r="H1321" s="56">
        <f t="shared" si="49"/>
        <v>0.37960864811387807</v>
      </c>
      <c r="I1321" s="55">
        <f>IF(H1321="",0,RANK($H1321,H1320:H1321,0))</f>
        <v>2</v>
      </c>
      <c r="L1321" s="100"/>
      <c r="M1321" s="84" t="s">
        <v>2582</v>
      </c>
    </row>
    <row r="1322" spans="1:13" ht="17.25" x14ac:dyDescent="0.3">
      <c r="A1322" s="210">
        <v>61</v>
      </c>
      <c r="B1322" s="210" t="s">
        <v>2257</v>
      </c>
      <c r="C1322" s="211" t="s">
        <v>450</v>
      </c>
      <c r="D1322" s="211">
        <v>10291</v>
      </c>
      <c r="E1322" s="211" t="s">
        <v>2264</v>
      </c>
      <c r="F1322" s="220">
        <f>IFERROR(VLOOKUP(D1322,'Vta RdV'!$A$3:$B$2000,2,0),0)</f>
        <v>1586.96</v>
      </c>
      <c r="G1322" s="220">
        <f>VLOOKUP(D1322,Objetivos!$G$5:$H$3000,2,0)</f>
        <v>1798.6877333333334</v>
      </c>
      <c r="H1322" s="223">
        <f t="shared" si="49"/>
        <v>0.882287664829426</v>
      </c>
      <c r="I1322" s="220">
        <f>IF(H1322="",0,RANK($H1322,H1322:H1323,0))</f>
        <v>1</v>
      </c>
      <c r="L1322" s="100"/>
      <c r="M1322" s="84" t="s">
        <v>2582</v>
      </c>
    </row>
    <row r="1323" spans="1:13" ht="18" thickBot="1" x14ac:dyDescent="0.35">
      <c r="A1323" s="212">
        <v>61</v>
      </c>
      <c r="B1323" s="212" t="s">
        <v>2257</v>
      </c>
      <c r="C1323" s="213" t="s">
        <v>450</v>
      </c>
      <c r="D1323" s="213">
        <v>52800</v>
      </c>
      <c r="E1323" s="213" t="s">
        <v>2265</v>
      </c>
      <c r="F1323" s="221">
        <f>IFERROR(VLOOKUP(D1323,'Vta RdV'!$A$3:$B$2000,2,0),0)</f>
        <v>1127.3600000000001</v>
      </c>
      <c r="G1323" s="221">
        <f>VLOOKUP(D1323,Objetivos!$G$5:$H$3000,2,0)</f>
        <v>1725.8852800000002</v>
      </c>
      <c r="H1323" s="224">
        <f t="shared" si="49"/>
        <v>0.65320679946931348</v>
      </c>
      <c r="I1323" s="221">
        <f>IF(H1323="",0,RANK($H1323,H1322:H1323,0))</f>
        <v>2</v>
      </c>
      <c r="L1323" s="100"/>
      <c r="M1323" s="84" t="s">
        <v>2582</v>
      </c>
    </row>
    <row r="1324" spans="1:13" ht="17.25" x14ac:dyDescent="0.3">
      <c r="A1324" s="206">
        <v>61</v>
      </c>
      <c r="B1324" s="206" t="s">
        <v>2257</v>
      </c>
      <c r="C1324" s="207" t="s">
        <v>450</v>
      </c>
      <c r="D1324" s="207">
        <v>10115</v>
      </c>
      <c r="E1324" s="207" t="s">
        <v>2266</v>
      </c>
      <c r="F1324" s="66">
        <f>IFERROR(VLOOKUP(D1324,'Vta RdV'!$A$3:$B$2000,2,0),0)</f>
        <v>459.38</v>
      </c>
      <c r="G1324" s="66">
        <f>VLOOKUP(D1324,Objetivos!$G$5:$H$3000,2,0)</f>
        <v>1460.0339885714286</v>
      </c>
      <c r="H1324" s="67">
        <f t="shared" si="49"/>
        <v>0.3146365109277221</v>
      </c>
      <c r="I1324" s="66">
        <f>IF(H1324="",0,RANK($H1324,H1324:H1325,0))</f>
        <v>2</v>
      </c>
      <c r="L1324" s="100"/>
      <c r="M1324" s="84" t="s">
        <v>2582</v>
      </c>
    </row>
    <row r="1325" spans="1:13" ht="18" thickBot="1" x14ac:dyDescent="0.35">
      <c r="A1325" s="208">
        <v>61</v>
      </c>
      <c r="B1325" s="208" t="s">
        <v>2257</v>
      </c>
      <c r="C1325" s="209" t="s">
        <v>450</v>
      </c>
      <c r="D1325" s="209">
        <v>53125</v>
      </c>
      <c r="E1325" s="209" t="s">
        <v>2267</v>
      </c>
      <c r="F1325" s="55">
        <f>IFERROR(VLOOKUP(D1325,'Vta RdV'!$A$3:$B$2000,2,0),0)</f>
        <v>32452.41</v>
      </c>
      <c r="G1325" s="55">
        <f>VLOOKUP(D1325,Objetivos!$G$5:$H$3000,2,0)</f>
        <v>1373.8707199999999</v>
      </c>
      <c r="H1325" s="56">
        <f t="shared" si="49"/>
        <v>23.621152651102427</v>
      </c>
      <c r="I1325" s="55">
        <f>IF(H1325="",0,RANK($H1325,H1324:H1325,0))</f>
        <v>1</v>
      </c>
      <c r="L1325" s="100"/>
      <c r="M1325" s="84" t="s">
        <v>2582</v>
      </c>
    </row>
    <row r="1326" spans="1:13" ht="17.25" x14ac:dyDescent="0.3">
      <c r="A1326" s="210">
        <v>61</v>
      </c>
      <c r="B1326" s="210" t="s">
        <v>2257</v>
      </c>
      <c r="C1326" s="211" t="s">
        <v>450</v>
      </c>
      <c r="D1326" s="211">
        <v>52933</v>
      </c>
      <c r="E1326" s="211" t="s">
        <v>2268</v>
      </c>
      <c r="F1326" s="220">
        <f>IFERROR(VLOOKUP(D1326,'Vta RdV'!$A$3:$B$2000,2,0),0)</f>
        <v>2046.0200000000002</v>
      </c>
      <c r="G1326" s="220">
        <f>VLOOKUP(D1326,Objetivos!$G$5:$H$3000,2,0)</f>
        <v>1335.3061180952382</v>
      </c>
      <c r="H1326" s="223">
        <f t="shared" si="49"/>
        <v>1.5322479035133663</v>
      </c>
      <c r="I1326" s="220">
        <f>IF(H1326="",0,RANK($H1326,H1326:H1327,0))</f>
        <v>1</v>
      </c>
      <c r="L1326" s="100"/>
      <c r="M1326" s="84" t="s">
        <v>2582</v>
      </c>
    </row>
    <row r="1327" spans="1:13" ht="18" thickBot="1" x14ac:dyDescent="0.35">
      <c r="A1327" s="212">
        <v>61</v>
      </c>
      <c r="B1327" s="212" t="s">
        <v>2257</v>
      </c>
      <c r="C1327" s="213" t="s">
        <v>450</v>
      </c>
      <c r="D1327" s="213">
        <v>52340</v>
      </c>
      <c r="E1327" s="213" t="s">
        <v>2269</v>
      </c>
      <c r="F1327" s="221">
        <f>IFERROR(VLOOKUP(D1327,'Vta RdV'!$A$3:$B$2000,2,0),0)</f>
        <v>1167.83</v>
      </c>
      <c r="G1327" s="221">
        <f>VLOOKUP(D1327,Objetivos!$G$5:$H$3000,2,0)</f>
        <v>1275.3601840000001</v>
      </c>
      <c r="H1327" s="224">
        <f t="shared" si="49"/>
        <v>0.9156864191394577</v>
      </c>
      <c r="I1327" s="221">
        <f>IF(H1327="",0,RANK($H1327,H1326:H1327,0))</f>
        <v>2</v>
      </c>
      <c r="L1327" s="100"/>
      <c r="M1327" s="84" t="s">
        <v>2582</v>
      </c>
    </row>
    <row r="1328" spans="1:13" ht="17.25" x14ac:dyDescent="0.3">
      <c r="A1328" s="206">
        <v>61</v>
      </c>
      <c r="B1328" s="206" t="s">
        <v>2257</v>
      </c>
      <c r="C1328" s="207" t="s">
        <v>450</v>
      </c>
      <c r="D1328" s="207">
        <v>52669</v>
      </c>
      <c r="E1328" s="207" t="s">
        <v>2270</v>
      </c>
      <c r="F1328" s="66">
        <f>IFERROR(VLOOKUP(D1328,'Vta RdV'!$A$3:$B$2000,2,0),0)</f>
        <v>1913.6299999999997</v>
      </c>
      <c r="G1328" s="66">
        <f>VLOOKUP(D1328,Objetivos!$G$5:$H$3000,2,0)</f>
        <v>1102.0080336842107</v>
      </c>
      <c r="H1328" s="67">
        <f t="shared" si="49"/>
        <v>1.7364936928838812</v>
      </c>
      <c r="I1328" s="66">
        <f>IF(H1328="",0,RANK($H1328,H1328:H1329,0))</f>
        <v>1</v>
      </c>
      <c r="L1328" s="100"/>
      <c r="M1328" s="84" t="s">
        <v>2582</v>
      </c>
    </row>
    <row r="1329" spans="1:13" ht="18" thickBot="1" x14ac:dyDescent="0.35">
      <c r="A1329" s="208">
        <v>61</v>
      </c>
      <c r="B1329" s="208" t="s">
        <v>2257</v>
      </c>
      <c r="C1329" s="209" t="s">
        <v>450</v>
      </c>
      <c r="D1329" s="209">
        <v>52559</v>
      </c>
      <c r="E1329" s="209" t="s">
        <v>2271</v>
      </c>
      <c r="F1329" s="55">
        <f>IFERROR(VLOOKUP(D1329,'Vta RdV'!$A$3:$B$2000,2,0),0)</f>
        <v>572.81999999999994</v>
      </c>
      <c r="G1329" s="55">
        <f>VLOOKUP(D1329,Objetivos!$G$5:$H$3000,2,0)</f>
        <v>800.35554285714284</v>
      </c>
      <c r="H1329" s="56">
        <f t="shared" si="49"/>
        <v>0.71570691939625108</v>
      </c>
      <c r="I1329" s="55">
        <f>IF(H1329="",0,RANK($H1329,H1328:H1329,0))</f>
        <v>2</v>
      </c>
      <c r="L1329" s="100"/>
      <c r="M1329" s="84" t="s">
        <v>2582</v>
      </c>
    </row>
    <row r="1330" spans="1:13" ht="17.25" x14ac:dyDescent="0.3">
      <c r="A1330" s="210">
        <v>62</v>
      </c>
      <c r="B1330" s="210" t="s">
        <v>2272</v>
      </c>
      <c r="C1330" s="211" t="s">
        <v>451</v>
      </c>
      <c r="D1330" s="211">
        <v>3700</v>
      </c>
      <c r="E1330" s="211" t="s">
        <v>2273</v>
      </c>
      <c r="F1330" s="220">
        <f>IFERROR(VLOOKUP(D1330,'Vta RdV'!$A$3:$B$2000,2,0),0)</f>
        <v>642.44000000000005</v>
      </c>
      <c r="G1330" s="220">
        <f>VLOOKUP(D1330,Objetivos!$G$5:$H$3000,2,0)</f>
        <v>3221.3722590476191</v>
      </c>
      <c r="H1330" s="223">
        <f t="shared" si="49"/>
        <v>0.19943053715559528</v>
      </c>
      <c r="I1330" s="220">
        <f>IF(H1330="",0,RANK($H1330,H1330:H1331,0))</f>
        <v>2</v>
      </c>
      <c r="L1330" s="100"/>
      <c r="M1330" s="84" t="s">
        <v>2582</v>
      </c>
    </row>
    <row r="1331" spans="1:13" ht="18" thickBot="1" x14ac:dyDescent="0.35">
      <c r="A1331" s="212">
        <v>62</v>
      </c>
      <c r="B1331" s="212" t="s">
        <v>2272</v>
      </c>
      <c r="C1331" s="213" t="s">
        <v>451</v>
      </c>
      <c r="D1331" s="213">
        <v>9470</v>
      </c>
      <c r="E1331" s="213" t="s">
        <v>2274</v>
      </c>
      <c r="F1331" s="221">
        <f>IFERROR(VLOOKUP(D1331,'Vta RdV'!$A$3:$B$2000,2,0),0)</f>
        <v>1836.11</v>
      </c>
      <c r="G1331" s="221">
        <f>VLOOKUP(D1331,Objetivos!$G$5:$H$3000,2,0)</f>
        <v>2547.3923276190476</v>
      </c>
      <c r="H1331" s="224">
        <f t="shared" si="49"/>
        <v>0.72078021908629331</v>
      </c>
      <c r="I1331" s="221">
        <f>IF(H1331="",0,RANK($H1331,H1330:H1331,0))</f>
        <v>1</v>
      </c>
      <c r="L1331" s="100"/>
      <c r="M1331" s="84" t="s">
        <v>2582</v>
      </c>
    </row>
    <row r="1332" spans="1:13" ht="17.25" x14ac:dyDescent="0.3">
      <c r="A1332" s="206">
        <v>62</v>
      </c>
      <c r="B1332" s="206" t="s">
        <v>2272</v>
      </c>
      <c r="C1332" s="207" t="s">
        <v>451</v>
      </c>
      <c r="D1332" s="207">
        <v>7766</v>
      </c>
      <c r="E1332" s="207" t="s">
        <v>2275</v>
      </c>
      <c r="F1332" s="66">
        <f>IFERROR(VLOOKUP(D1332,'Vta RdV'!$A$3:$B$2000,2,0),0)</f>
        <v>1231.3499999999999</v>
      </c>
      <c r="G1332" s="66">
        <f>VLOOKUP(D1332,Objetivos!$G$5:$H$3000,2,0)</f>
        <v>2453.4367999999999</v>
      </c>
      <c r="H1332" s="67">
        <f t="shared" si="49"/>
        <v>0.50188780081883499</v>
      </c>
      <c r="I1332" s="66">
        <f>IF(H1332="",0,RANK($H1332,H1332:H1333,0))</f>
        <v>2</v>
      </c>
      <c r="L1332" s="100"/>
      <c r="M1332" s="84" t="s">
        <v>2582</v>
      </c>
    </row>
    <row r="1333" spans="1:13" ht="18" thickBot="1" x14ac:dyDescent="0.35">
      <c r="A1333" s="208">
        <v>62</v>
      </c>
      <c r="B1333" s="208" t="s">
        <v>2272</v>
      </c>
      <c r="C1333" s="209" t="s">
        <v>451</v>
      </c>
      <c r="D1333" s="209">
        <v>7324</v>
      </c>
      <c r="E1333" s="209" t="s">
        <v>2276</v>
      </c>
      <c r="F1333" s="55">
        <f>IFERROR(VLOOKUP(D1333,'Vta RdV'!$A$3:$B$2000,2,0),0)</f>
        <v>1694.67</v>
      </c>
      <c r="G1333" s="55">
        <f>VLOOKUP(D1333,Objetivos!$G$5:$H$3000,2,0)</f>
        <v>1908.1680533333333</v>
      </c>
      <c r="H1333" s="56">
        <f t="shared" si="49"/>
        <v>0.88811360039259724</v>
      </c>
      <c r="I1333" s="55">
        <f>IF(H1333="",0,RANK($H1333,H1332:H1333,0))</f>
        <v>1</v>
      </c>
      <c r="L1333" s="100"/>
      <c r="M1333" s="84" t="s">
        <v>2582</v>
      </c>
    </row>
    <row r="1334" spans="1:13" ht="17.25" x14ac:dyDescent="0.3">
      <c r="A1334" s="216">
        <v>62</v>
      </c>
      <c r="B1334" s="216" t="s">
        <v>2272</v>
      </c>
      <c r="C1334" s="217" t="s">
        <v>451</v>
      </c>
      <c r="D1334" s="217">
        <v>7187</v>
      </c>
      <c r="E1334" s="217" t="s">
        <v>2277</v>
      </c>
      <c r="F1334" s="222">
        <f>IFERROR(VLOOKUP(D1334,'Vta RdV'!$A$3:$B$2000,2,0),0)</f>
        <v>1114.1500000000001</v>
      </c>
      <c r="G1334" s="222">
        <f>VLOOKUP(D1334,Objetivos!$G$5:$H$3000,2,0)</f>
        <v>2229.2628495238096</v>
      </c>
      <c r="H1334" s="225">
        <f t="shared" si="49"/>
        <v>0.49978404306965979</v>
      </c>
      <c r="I1334" s="220">
        <f>IF(H1334="",0,RANK($H1334,H1334:H1335,0))</f>
        <v>2</v>
      </c>
      <c r="L1334" s="100"/>
      <c r="M1334" s="84" t="s">
        <v>2582</v>
      </c>
    </row>
    <row r="1335" spans="1:13" ht="18" thickBot="1" x14ac:dyDescent="0.35">
      <c r="A1335" s="212">
        <v>62</v>
      </c>
      <c r="B1335" s="212" t="s">
        <v>2272</v>
      </c>
      <c r="C1335" s="213" t="s">
        <v>451</v>
      </c>
      <c r="D1335" s="213">
        <v>7830</v>
      </c>
      <c r="E1335" s="213" t="s">
        <v>2278</v>
      </c>
      <c r="F1335" s="221">
        <f>IFERROR(VLOOKUP(D1335,'Vta RdV'!$A$3:$B$2000,2,0),0)</f>
        <v>1840.4900000000002</v>
      </c>
      <c r="G1335" s="221">
        <f>VLOOKUP(D1335,Objetivos!$G$5:$H$3000,2,0)</f>
        <v>1733.3605305263159</v>
      </c>
      <c r="H1335" s="224">
        <f t="shared" si="49"/>
        <v>1.0618044934028559</v>
      </c>
      <c r="I1335" s="221">
        <f>IF(H1335="",0,RANK($H1335,H1334:H1335,0))</f>
        <v>1</v>
      </c>
      <c r="L1335" s="100"/>
      <c r="M1335" s="84" t="s">
        <v>2582</v>
      </c>
    </row>
    <row r="1336" spans="1:13" ht="17.25" x14ac:dyDescent="0.3">
      <c r="A1336" s="206">
        <v>62</v>
      </c>
      <c r="B1336" s="206" t="s">
        <v>2272</v>
      </c>
      <c r="C1336" s="207" t="s">
        <v>451</v>
      </c>
      <c r="D1336" s="207">
        <v>1724</v>
      </c>
      <c r="E1336" s="207" t="s">
        <v>2279</v>
      </c>
      <c r="F1336" s="66">
        <f>IFERROR(VLOOKUP(D1336,'Vta RdV'!$A$3:$B$2000,2,0),0)</f>
        <v>1534.8700000000003</v>
      </c>
      <c r="G1336" s="66">
        <f>VLOOKUP(D1336,Objetivos!$G$5:$H$3000,2,0)</f>
        <v>1702.2277942857143</v>
      </c>
      <c r="H1336" s="67">
        <f t="shared" si="49"/>
        <v>0.90168307975728934</v>
      </c>
      <c r="I1336" s="66">
        <f>IF(H1336="",0,RANK($H1336,H1336:H1337,0))</f>
        <v>2</v>
      </c>
      <c r="L1336" s="100"/>
      <c r="M1336" s="84" t="s">
        <v>2582</v>
      </c>
    </row>
    <row r="1337" spans="1:13" ht="18" thickBot="1" x14ac:dyDescent="0.35">
      <c r="A1337" s="208">
        <v>62</v>
      </c>
      <c r="B1337" s="208" t="s">
        <v>2272</v>
      </c>
      <c r="C1337" s="209" t="s">
        <v>451</v>
      </c>
      <c r="D1337" s="209">
        <v>5558</v>
      </c>
      <c r="E1337" s="209" t="s">
        <v>2280</v>
      </c>
      <c r="F1337" s="55">
        <f>IFERROR(VLOOKUP(D1337,'Vta RdV'!$A$3:$B$2000,2,0),0)</f>
        <v>2238.88</v>
      </c>
      <c r="G1337" s="55">
        <f>VLOOKUP(D1337,Objetivos!$G$5:$H$3000,2,0)</f>
        <v>1666.5628876190476</v>
      </c>
      <c r="H1337" s="56">
        <f t="shared" si="49"/>
        <v>1.3434116507890077</v>
      </c>
      <c r="I1337" s="55">
        <f>IF(H1337="",0,RANK($H1337,H1336:H1337,0))</f>
        <v>1</v>
      </c>
      <c r="L1337" s="100"/>
      <c r="M1337" s="84" t="s">
        <v>2582</v>
      </c>
    </row>
    <row r="1338" spans="1:13" ht="17.25" x14ac:dyDescent="0.3">
      <c r="A1338" s="210">
        <v>62</v>
      </c>
      <c r="B1338" s="210" t="s">
        <v>2272</v>
      </c>
      <c r="C1338" s="211" t="s">
        <v>451</v>
      </c>
      <c r="D1338" s="211">
        <v>52921</v>
      </c>
      <c r="E1338" s="211" t="s">
        <v>2281</v>
      </c>
      <c r="F1338" s="220">
        <f>IFERROR(VLOOKUP(D1338,'Vta RdV'!$A$3:$B$2000,2,0),0)</f>
        <v>1431.0900000000001</v>
      </c>
      <c r="G1338" s="220">
        <f>VLOOKUP(D1338,Objetivos!$G$5:$H$3000,2,0)</f>
        <v>1610.1972419047622</v>
      </c>
      <c r="H1338" s="223">
        <f t="shared" si="49"/>
        <v>0.88876689312118717</v>
      </c>
      <c r="I1338" s="220">
        <f>IF(H1338="",0,RANK($H1338,H1338:H1339,0))</f>
        <v>2</v>
      </c>
      <c r="L1338" s="100"/>
      <c r="M1338" s="84" t="s">
        <v>2582</v>
      </c>
    </row>
    <row r="1339" spans="1:13" ht="18" thickBot="1" x14ac:dyDescent="0.35">
      <c r="A1339" s="212">
        <v>62</v>
      </c>
      <c r="B1339" s="212" t="s">
        <v>2272</v>
      </c>
      <c r="C1339" s="213" t="s">
        <v>451</v>
      </c>
      <c r="D1339" s="213">
        <v>53614</v>
      </c>
      <c r="E1339" s="213" t="s">
        <v>2282</v>
      </c>
      <c r="F1339" s="221">
        <f>IFERROR(VLOOKUP(D1339,'Vta RdV'!$A$3:$B$2000,2,0),0)</f>
        <v>1502.06</v>
      </c>
      <c r="G1339" s="221">
        <f>VLOOKUP(D1339,Objetivos!$G$5:$H$3000,2,0)</f>
        <v>1355.9519314285715</v>
      </c>
      <c r="H1339" s="224">
        <f t="shared" si="49"/>
        <v>1.1077531328249191</v>
      </c>
      <c r="I1339" s="221">
        <f>IF(H1339="",0,RANK($H1339,H1338:H1339,0))</f>
        <v>1</v>
      </c>
      <c r="L1339" s="100"/>
      <c r="M1339" s="84" t="s">
        <v>2582</v>
      </c>
    </row>
    <row r="1340" spans="1:13" ht="17.25" x14ac:dyDescent="0.3">
      <c r="A1340" s="206">
        <v>62</v>
      </c>
      <c r="B1340" s="206" t="s">
        <v>2272</v>
      </c>
      <c r="C1340" s="207" t="s">
        <v>451</v>
      </c>
      <c r="D1340" s="207">
        <v>54082</v>
      </c>
      <c r="E1340" s="207" t="s">
        <v>2574</v>
      </c>
      <c r="F1340" s="66">
        <f>IFERROR(VLOOKUP(D1340,'Vta RdV'!$A$3:$B$2000,2,0),0)</f>
        <v>126.72</v>
      </c>
      <c r="G1340" s="66">
        <f>VLOOKUP(D1340,Objetivos!$G$5:$H$3000,2,0)</f>
        <v>1212.3172038095238</v>
      </c>
      <c r="H1340" s="67">
        <f t="shared" ref="H1340:H1341" si="50">+F1340/G1340</f>
        <v>0.1045270986848999</v>
      </c>
      <c r="I1340" s="66">
        <f>IF(H1340="",0,RANK($H1340,H1340:H1341,0))</f>
        <v>2</v>
      </c>
      <c r="L1340" s="100"/>
      <c r="M1340" s="84" t="s">
        <v>2582</v>
      </c>
    </row>
    <row r="1341" spans="1:13" ht="18" thickBot="1" x14ac:dyDescent="0.35">
      <c r="A1341" s="208">
        <v>62</v>
      </c>
      <c r="B1341" s="208" t="s">
        <v>2272</v>
      </c>
      <c r="C1341" s="209" t="s">
        <v>451</v>
      </c>
      <c r="D1341" s="209">
        <v>54046</v>
      </c>
      <c r="E1341" s="209" t="s">
        <v>2283</v>
      </c>
      <c r="F1341" s="55">
        <f>IFERROR(VLOOKUP(D1341,'Vta RdV'!$A$3:$B$2000,2,0),0)</f>
        <v>1436.3200000000002</v>
      </c>
      <c r="G1341" s="55">
        <f>VLOOKUP(D1341,Objetivos!$G$5:$H$3000,2,0)</f>
        <v>1840.9088380952385</v>
      </c>
      <c r="H1341" s="56">
        <f t="shared" si="50"/>
        <v>0.78022331702537728</v>
      </c>
      <c r="I1341" s="55">
        <f>IF(H1341="",0,RANK($H1341,H1340:H1341,0))</f>
        <v>1</v>
      </c>
      <c r="L1341" s="100"/>
      <c r="M1341" s="84" t="s">
        <v>2582</v>
      </c>
    </row>
    <row r="1342" spans="1:13" ht="17.25" x14ac:dyDescent="0.3">
      <c r="A1342" s="210">
        <v>62</v>
      </c>
      <c r="B1342" s="210" t="s">
        <v>2284</v>
      </c>
      <c r="C1342" s="211" t="s">
        <v>453</v>
      </c>
      <c r="D1342" s="211">
        <v>40421</v>
      </c>
      <c r="E1342" s="211" t="s">
        <v>2285</v>
      </c>
      <c r="F1342" s="220">
        <f>IFERROR(VLOOKUP(D1342,'Vta RdV'!$A$3:$B$2000,2,0),0)</f>
        <v>1583.6299999999999</v>
      </c>
      <c r="G1342" s="220">
        <f>VLOOKUP(D1342,Objetivos!$G$5:$H$3000,2,0)</f>
        <v>3860.7831238095241</v>
      </c>
      <c r="H1342" s="223">
        <f t="shared" si="49"/>
        <v>0.41018362058042657</v>
      </c>
      <c r="I1342" s="220">
        <f>IF(H1342="",0,RANK($H1342,H1342:H1343,0))</f>
        <v>1</v>
      </c>
      <c r="L1342" s="100"/>
      <c r="M1342" s="84" t="s">
        <v>2582</v>
      </c>
    </row>
    <row r="1343" spans="1:13" ht="18" thickBot="1" x14ac:dyDescent="0.35">
      <c r="A1343" s="212">
        <v>62</v>
      </c>
      <c r="B1343" s="212" t="s">
        <v>2284</v>
      </c>
      <c r="C1343" s="213" t="s">
        <v>453</v>
      </c>
      <c r="D1343" s="213">
        <v>11368</v>
      </c>
      <c r="E1343" s="213" t="s">
        <v>2286</v>
      </c>
      <c r="F1343" s="221">
        <f>IFERROR(VLOOKUP(D1343,'Vta RdV'!$A$3:$B$2000,2,0),0)</f>
        <v>610.14</v>
      </c>
      <c r="G1343" s="221">
        <f>VLOOKUP(D1343,Objetivos!$G$5:$H$3000,2,0)</f>
        <v>3079.0141638095238</v>
      </c>
      <c r="H1343" s="224">
        <f t="shared" si="49"/>
        <v>0.1981608292587721</v>
      </c>
      <c r="I1343" s="221">
        <f>IF(H1343="",0,RANK($H1343,H1342:H1343,0))</f>
        <v>2</v>
      </c>
      <c r="L1343" s="100"/>
      <c r="M1343" s="84" t="s">
        <v>2582</v>
      </c>
    </row>
    <row r="1344" spans="1:13" ht="17.25" x14ac:dyDescent="0.3">
      <c r="A1344" s="206">
        <v>62</v>
      </c>
      <c r="B1344" s="206" t="s">
        <v>2284</v>
      </c>
      <c r="C1344" s="207" t="s">
        <v>453</v>
      </c>
      <c r="D1344" s="207">
        <v>42452</v>
      </c>
      <c r="E1344" s="207" t="s">
        <v>2287</v>
      </c>
      <c r="F1344" s="66">
        <f>IFERROR(VLOOKUP(D1344,'Vta RdV'!$A$3:$B$2000,2,0),0)</f>
        <v>1168.92</v>
      </c>
      <c r="G1344" s="66">
        <f>VLOOKUP(D1344,Objetivos!$G$5:$H$3000,2,0)</f>
        <v>2369.3001980952381</v>
      </c>
      <c r="H1344" s="67">
        <f t="shared" si="49"/>
        <v>0.49336086703564835</v>
      </c>
      <c r="I1344" s="66">
        <f>IF(H1344="",0,RANK($H1344,H1344:H1345,0))</f>
        <v>1</v>
      </c>
      <c r="L1344" s="100"/>
      <c r="M1344" s="84" t="s">
        <v>2582</v>
      </c>
    </row>
    <row r="1345" spans="1:13" ht="18" thickBot="1" x14ac:dyDescent="0.35">
      <c r="A1345" s="208">
        <v>62</v>
      </c>
      <c r="B1345" s="208" t="s">
        <v>2284</v>
      </c>
      <c r="C1345" s="209" t="s">
        <v>453</v>
      </c>
      <c r="D1345" s="209">
        <v>4322</v>
      </c>
      <c r="E1345" s="209" t="s">
        <v>2288</v>
      </c>
      <c r="F1345" s="55">
        <f>IFERROR(VLOOKUP(D1345,'Vta RdV'!$A$3:$B$2000,2,0),0)</f>
        <v>352.02</v>
      </c>
      <c r="G1345" s="55">
        <f>VLOOKUP(D1345,Objetivos!$G$5:$H$3000,2,0)</f>
        <v>2315.027740952381</v>
      </c>
      <c r="H1345" s="56">
        <f t="shared" si="49"/>
        <v>0.15205865302295782</v>
      </c>
      <c r="I1345" s="55">
        <f>IF(H1345="",0,RANK($H1345,H1344:H1345,0))</f>
        <v>2</v>
      </c>
      <c r="L1345" s="100"/>
      <c r="M1345" s="84" t="s">
        <v>2582</v>
      </c>
    </row>
    <row r="1346" spans="1:13" ht="17.25" x14ac:dyDescent="0.3">
      <c r="A1346" s="210">
        <v>62</v>
      </c>
      <c r="B1346" s="210" t="s">
        <v>2284</v>
      </c>
      <c r="C1346" s="211" t="s">
        <v>453</v>
      </c>
      <c r="D1346" s="211">
        <v>4393</v>
      </c>
      <c r="E1346" s="211" t="s">
        <v>2289</v>
      </c>
      <c r="F1346" s="220">
        <f>IFERROR(VLOOKUP(D1346,'Vta RdV'!$A$3:$B$2000,2,0),0)</f>
        <v>443.57</v>
      </c>
      <c r="G1346" s="220">
        <f>VLOOKUP(D1346,Objetivos!$G$5:$H$3000,2,0)</f>
        <v>2278.5249600000002</v>
      </c>
      <c r="H1346" s="223">
        <f t="shared" si="49"/>
        <v>0.19467418956867602</v>
      </c>
      <c r="I1346" s="220">
        <f>IF(H1346="",0,RANK($H1346,H1346:H1347,0))</f>
        <v>2</v>
      </c>
      <c r="L1346" s="100"/>
      <c r="M1346" s="84" t="s">
        <v>2582</v>
      </c>
    </row>
    <row r="1347" spans="1:13" ht="18" thickBot="1" x14ac:dyDescent="0.35">
      <c r="A1347" s="212">
        <v>62</v>
      </c>
      <c r="B1347" s="212" t="s">
        <v>2284</v>
      </c>
      <c r="C1347" s="213" t="s">
        <v>453</v>
      </c>
      <c r="D1347" s="213">
        <v>42252</v>
      </c>
      <c r="E1347" s="213" t="s">
        <v>2290</v>
      </c>
      <c r="F1347" s="221">
        <f>IFERROR(VLOOKUP(D1347,'Vta RdV'!$A$3:$B$2000,2,0),0)</f>
        <v>643.03</v>
      </c>
      <c r="G1347" s="221">
        <f>VLOOKUP(D1347,Objetivos!$G$5:$H$3000,2,0)</f>
        <v>2116.6511923809526</v>
      </c>
      <c r="H1347" s="224">
        <f t="shared" si="49"/>
        <v>0.30379592174404335</v>
      </c>
      <c r="I1347" s="221">
        <f>IF(H1347="",0,RANK($H1347,H1346:H1347,0))</f>
        <v>1</v>
      </c>
      <c r="L1347" s="100"/>
      <c r="M1347" s="84" t="s">
        <v>2582</v>
      </c>
    </row>
    <row r="1348" spans="1:13" ht="17.25" x14ac:dyDescent="0.3">
      <c r="A1348" s="206">
        <v>62</v>
      </c>
      <c r="B1348" s="206" t="s">
        <v>2284</v>
      </c>
      <c r="C1348" s="207" t="s">
        <v>453</v>
      </c>
      <c r="D1348" s="207">
        <v>52382</v>
      </c>
      <c r="E1348" s="207" t="s">
        <v>2291</v>
      </c>
      <c r="F1348" s="66">
        <f>IFERROR(VLOOKUP(D1348,'Vta RdV'!$A$3:$B$2000,2,0),0)</f>
        <v>1707.81</v>
      </c>
      <c r="G1348" s="66">
        <f>VLOOKUP(D1348,Objetivos!$G$5:$H$3000,2,0)</f>
        <v>1625.0541028571429</v>
      </c>
      <c r="H1348" s="67">
        <f t="shared" si="49"/>
        <v>1.0509250104334109</v>
      </c>
      <c r="I1348" s="66">
        <f>IF(H1348="",0,RANK($H1348,H1348:H1349,0))</f>
        <v>1</v>
      </c>
      <c r="L1348" s="100"/>
      <c r="M1348" s="84" t="s">
        <v>2582</v>
      </c>
    </row>
    <row r="1349" spans="1:13" ht="18" thickBot="1" x14ac:dyDescent="0.35">
      <c r="A1349" s="208">
        <v>62</v>
      </c>
      <c r="B1349" s="208" t="s">
        <v>2284</v>
      </c>
      <c r="C1349" s="209" t="s">
        <v>453</v>
      </c>
      <c r="D1349" s="209">
        <v>53110</v>
      </c>
      <c r="E1349" s="209" t="s">
        <v>2292</v>
      </c>
      <c r="F1349" s="55">
        <f>IFERROR(VLOOKUP(D1349,'Vta RdV'!$A$3:$B$2000,2,0),0)</f>
        <v>339.11</v>
      </c>
      <c r="G1349" s="55">
        <f>VLOOKUP(D1349,Objetivos!$G$5:$H$3000,2,0)</f>
        <v>1531.3197942857144</v>
      </c>
      <c r="H1349" s="56">
        <f t="shared" si="49"/>
        <v>0.2214494981815201</v>
      </c>
      <c r="I1349" s="55">
        <f>IF(H1349="",0,RANK($H1349,H1348:H1349,0))</f>
        <v>2</v>
      </c>
      <c r="L1349" s="100"/>
      <c r="M1349" s="84" t="s">
        <v>2582</v>
      </c>
    </row>
    <row r="1350" spans="1:13" ht="17.25" x14ac:dyDescent="0.3">
      <c r="A1350" s="210">
        <v>62</v>
      </c>
      <c r="B1350" s="210" t="s">
        <v>2284</v>
      </c>
      <c r="C1350" s="211" t="s">
        <v>453</v>
      </c>
      <c r="D1350" s="211">
        <v>52034</v>
      </c>
      <c r="E1350" s="211" t="s">
        <v>2293</v>
      </c>
      <c r="F1350" s="220">
        <f>IFERROR(VLOOKUP(D1350,'Vta RdV'!$A$3:$B$2000,2,0),0)</f>
        <v>585.5</v>
      </c>
      <c r="G1350" s="220">
        <f>VLOOKUP(D1350,Objetivos!$G$5:$H$3000,2,0)</f>
        <v>1507.6469638095239</v>
      </c>
      <c r="H1350" s="223">
        <f t="shared" si="49"/>
        <v>0.38835351647613708</v>
      </c>
      <c r="I1350" s="220">
        <f>IF(H1350="",0,RANK($H1350,H1350:H1351,0))</f>
        <v>1</v>
      </c>
      <c r="L1350" s="100"/>
      <c r="M1350" s="84" t="s">
        <v>2582</v>
      </c>
    </row>
    <row r="1351" spans="1:13" ht="18" thickBot="1" x14ac:dyDescent="0.35">
      <c r="A1351" s="212">
        <v>62</v>
      </c>
      <c r="B1351" s="212" t="s">
        <v>2284</v>
      </c>
      <c r="C1351" s="213" t="s">
        <v>453</v>
      </c>
      <c r="D1351" s="213">
        <v>53189</v>
      </c>
      <c r="E1351" s="213" t="s">
        <v>2294</v>
      </c>
      <c r="F1351" s="221">
        <f>IFERROR(VLOOKUP(D1351,'Vta RdV'!$A$3:$B$2000,2,0),0)</f>
        <v>0</v>
      </c>
      <c r="G1351" s="221">
        <f>VLOOKUP(D1351,Objetivos!$G$5:$H$3000,2,0)</f>
        <v>1096.3702476190476</v>
      </c>
      <c r="H1351" s="224">
        <f t="shared" si="49"/>
        <v>0</v>
      </c>
      <c r="I1351" s="221">
        <f>IF(H1351="",0,RANK($H1351,H1350:H1351,0))</f>
        <v>2</v>
      </c>
      <c r="L1351" s="100"/>
      <c r="M1351" s="84" t="s">
        <v>2582</v>
      </c>
    </row>
    <row r="1352" spans="1:13" ht="17.25" x14ac:dyDescent="0.3">
      <c r="A1352" s="206">
        <v>62</v>
      </c>
      <c r="B1352" s="206" t="s">
        <v>2284</v>
      </c>
      <c r="C1352" s="207" t="s">
        <v>453</v>
      </c>
      <c r="D1352" s="207">
        <v>52839</v>
      </c>
      <c r="E1352" s="207" t="s">
        <v>2295</v>
      </c>
      <c r="F1352" s="66">
        <f>IFERROR(VLOOKUP(D1352,'Vta RdV'!$A$3:$B$2000,2,0),0)</f>
        <v>1568.17</v>
      </c>
      <c r="G1352" s="66">
        <f>VLOOKUP(D1352,Objetivos!$G$5:$H$3000,2,0)</f>
        <v>946.29046857142862</v>
      </c>
      <c r="H1352" s="67">
        <f t="shared" si="49"/>
        <v>1.6571761547671451</v>
      </c>
      <c r="I1352" s="66">
        <f>IF(H1352="",0,RANK($H1352,H1352:H1353,0))</f>
        <v>1</v>
      </c>
      <c r="L1352" s="100"/>
      <c r="M1352" s="84" t="s">
        <v>2582</v>
      </c>
    </row>
    <row r="1353" spans="1:13" ht="18" thickBot="1" x14ac:dyDescent="0.35">
      <c r="A1353" s="208">
        <v>62</v>
      </c>
      <c r="B1353" s="208" t="s">
        <v>2284</v>
      </c>
      <c r="C1353" s="209" t="s">
        <v>453</v>
      </c>
      <c r="D1353" s="209">
        <v>53681</v>
      </c>
      <c r="E1353" s="209" t="s">
        <v>2296</v>
      </c>
      <c r="F1353" s="55">
        <f>IFERROR(VLOOKUP(D1353,'Vta RdV'!$A$3:$B$2000,2,0),0)</f>
        <v>90.63</v>
      </c>
      <c r="G1353" s="55">
        <f>VLOOKUP(D1353,Objetivos!$G$5:$H$3000,2,0)</f>
        <v>732.57867428571444</v>
      </c>
      <c r="H1353" s="56">
        <f t="shared" ref="H1353:H1417" si="51">+F1353/G1353</f>
        <v>0.12371367496926783</v>
      </c>
      <c r="I1353" s="55">
        <f>IF(H1353="",0,RANK($H1353,H1352:H1353,0))</f>
        <v>2</v>
      </c>
      <c r="L1353" s="100"/>
      <c r="M1353" s="84" t="s">
        <v>2582</v>
      </c>
    </row>
    <row r="1354" spans="1:13" ht="17.25" x14ac:dyDescent="0.3">
      <c r="A1354" s="210">
        <v>62</v>
      </c>
      <c r="B1354" s="210" t="s">
        <v>2297</v>
      </c>
      <c r="C1354" s="211" t="s">
        <v>455</v>
      </c>
      <c r="D1354" s="211">
        <v>5984</v>
      </c>
      <c r="E1354" s="211" t="s">
        <v>2298</v>
      </c>
      <c r="F1354" s="220">
        <f>IFERROR(VLOOKUP(D1354,'Vta RdV'!$A$3:$B$2000,2,0),0)</f>
        <v>1913.67</v>
      </c>
      <c r="G1354" s="220">
        <f>VLOOKUP(D1354,Objetivos!$G$5:$H$3000,2,0)</f>
        <v>2089.3695199999997</v>
      </c>
      <c r="H1354" s="223">
        <f t="shared" si="51"/>
        <v>0.91590787636262649</v>
      </c>
      <c r="I1354" s="220">
        <f>IF(H1354="",0,RANK($H1354,H1354:H1355,0))</f>
        <v>1</v>
      </c>
      <c r="L1354" s="100"/>
      <c r="M1354" s="84" t="s">
        <v>2582</v>
      </c>
    </row>
    <row r="1355" spans="1:13" ht="18" thickBot="1" x14ac:dyDescent="0.35">
      <c r="A1355" s="212">
        <v>62</v>
      </c>
      <c r="B1355" s="212" t="s">
        <v>2297</v>
      </c>
      <c r="C1355" s="213" t="s">
        <v>455</v>
      </c>
      <c r="D1355" s="213">
        <v>1694</v>
      </c>
      <c r="E1355" s="213" t="s">
        <v>2299</v>
      </c>
      <c r="F1355" s="221">
        <f>IFERROR(VLOOKUP(D1355,'Vta RdV'!$A$3:$B$2000,2,0),0)</f>
        <v>640.15000000000009</v>
      </c>
      <c r="G1355" s="221">
        <f>VLOOKUP(D1355,Objetivos!$G$5:$H$3000,2,0)</f>
        <v>2250.2427120000002</v>
      </c>
      <c r="H1355" s="224">
        <f t="shared" si="51"/>
        <v>0.28448042363885234</v>
      </c>
      <c r="I1355" s="221">
        <f>IF(H1355="",0,RANK($H1355,H1354:H1355,0))</f>
        <v>2</v>
      </c>
      <c r="L1355" s="100"/>
      <c r="M1355" s="84" t="s">
        <v>2582</v>
      </c>
    </row>
    <row r="1356" spans="1:13" ht="17.25" x14ac:dyDescent="0.3">
      <c r="A1356" s="206">
        <v>62</v>
      </c>
      <c r="B1356" s="206" t="s">
        <v>2297</v>
      </c>
      <c r="C1356" s="207" t="s">
        <v>455</v>
      </c>
      <c r="D1356" s="207">
        <v>5077</v>
      </c>
      <c r="E1356" s="207" t="s">
        <v>2300</v>
      </c>
      <c r="F1356" s="66">
        <f>IFERROR(VLOOKUP(D1356,'Vta RdV'!$A$3:$B$2000,2,0),0)</f>
        <v>937.93</v>
      </c>
      <c r="G1356" s="66">
        <f>VLOOKUP(D1356,Objetivos!$G$5:$H$3000,2,0)</f>
        <v>1833.1665980952382</v>
      </c>
      <c r="H1356" s="67">
        <f t="shared" si="51"/>
        <v>0.51164471411085122</v>
      </c>
      <c r="I1356" s="66">
        <f>IF(H1356="",0,RANK($H1356,H1356:H1357,0))</f>
        <v>2</v>
      </c>
      <c r="L1356" s="100"/>
      <c r="M1356" s="84" t="s">
        <v>2582</v>
      </c>
    </row>
    <row r="1357" spans="1:13" ht="18" thickBot="1" x14ac:dyDescent="0.35">
      <c r="A1357" s="208">
        <v>62</v>
      </c>
      <c r="B1357" s="208" t="s">
        <v>2297</v>
      </c>
      <c r="C1357" s="209" t="s">
        <v>455</v>
      </c>
      <c r="D1357" s="209">
        <v>51010</v>
      </c>
      <c r="E1357" s="209" t="s">
        <v>2301</v>
      </c>
      <c r="F1357" s="55">
        <f>IFERROR(VLOOKUP(D1357,'Vta RdV'!$A$3:$B$2000,2,0),0)</f>
        <v>956.25</v>
      </c>
      <c r="G1357" s="55">
        <f>VLOOKUP(D1357,Objetivos!$G$5:$H$3000,2,0)</f>
        <v>1414.5004560000002</v>
      </c>
      <c r="H1357" s="56">
        <f t="shared" si="51"/>
        <v>0.67603371631574771</v>
      </c>
      <c r="I1357" s="55">
        <f>IF(H1357="",0,RANK($H1357,H1356:H1357,0))</f>
        <v>1</v>
      </c>
      <c r="L1357" s="100"/>
      <c r="M1357" s="84" t="s">
        <v>2582</v>
      </c>
    </row>
    <row r="1358" spans="1:13" ht="17.25" x14ac:dyDescent="0.3">
      <c r="A1358" s="210">
        <v>62</v>
      </c>
      <c r="B1358" s="210" t="s">
        <v>2297</v>
      </c>
      <c r="C1358" s="211" t="s">
        <v>455</v>
      </c>
      <c r="D1358" s="211">
        <v>7950</v>
      </c>
      <c r="E1358" s="211" t="s">
        <v>2302</v>
      </c>
      <c r="F1358" s="220">
        <f>IFERROR(VLOOKUP(D1358,'Vta RdV'!$A$3:$B$2000,2,0),0)</f>
        <v>1693.5</v>
      </c>
      <c r="G1358" s="220">
        <f>VLOOKUP(D1358,Objetivos!$G$5:$H$3000,2,0)</f>
        <v>1562.1844639999999</v>
      </c>
      <c r="H1358" s="223">
        <f t="shared" si="51"/>
        <v>1.084058918153471</v>
      </c>
      <c r="I1358" s="220">
        <f>IF(H1358="",0,RANK($H1358,H1358:H1359,0))</f>
        <v>1</v>
      </c>
      <c r="L1358" s="100"/>
      <c r="M1358" s="84" t="s">
        <v>2582</v>
      </c>
    </row>
    <row r="1359" spans="1:13" ht="18" thickBot="1" x14ac:dyDescent="0.35">
      <c r="A1359" s="212">
        <v>62</v>
      </c>
      <c r="B1359" s="212" t="s">
        <v>2297</v>
      </c>
      <c r="C1359" s="213" t="s">
        <v>455</v>
      </c>
      <c r="D1359" s="213">
        <v>53450</v>
      </c>
      <c r="E1359" s="213" t="s">
        <v>2303</v>
      </c>
      <c r="F1359" s="221">
        <f>IFERROR(VLOOKUP(D1359,'Vta RdV'!$A$3:$B$2000,2,0),0)</f>
        <v>1013.3</v>
      </c>
      <c r="G1359" s="221">
        <f>VLOOKUP(D1359,Objetivos!$G$5:$H$3000,2,0)</f>
        <v>1117.2388000000001</v>
      </c>
      <c r="H1359" s="224">
        <f t="shared" si="51"/>
        <v>0.90696814324744168</v>
      </c>
      <c r="I1359" s="221">
        <f>IF(H1359="",0,RANK($H1359,H1358:H1359,0))</f>
        <v>2</v>
      </c>
      <c r="L1359" s="100"/>
      <c r="M1359" s="84" t="s">
        <v>2582</v>
      </c>
    </row>
    <row r="1360" spans="1:13" ht="17.25" x14ac:dyDescent="0.3">
      <c r="A1360" s="206">
        <v>62</v>
      </c>
      <c r="B1360" s="206" t="s">
        <v>2297</v>
      </c>
      <c r="C1360" s="207" t="s">
        <v>455</v>
      </c>
      <c r="D1360" s="207">
        <v>53486</v>
      </c>
      <c r="E1360" s="207" t="s">
        <v>2304</v>
      </c>
      <c r="F1360" s="66">
        <f>IFERROR(VLOOKUP(D1360,'Vta RdV'!$A$3:$B$2000,2,0),0)</f>
        <v>416.03999999999996</v>
      </c>
      <c r="G1360" s="66">
        <f>VLOOKUP(D1360,Objetivos!$G$5:$H$3000,2,0)</f>
        <v>696.58656800000006</v>
      </c>
      <c r="H1360" s="67">
        <f t="shared" si="51"/>
        <v>0.5972552717955939</v>
      </c>
      <c r="I1360" s="66">
        <f>IF(H1360="",0,RANK($H1360,H1360:H1361,0))</f>
        <v>2</v>
      </c>
      <c r="L1360" s="100"/>
      <c r="M1360" s="84" t="s">
        <v>2582</v>
      </c>
    </row>
    <row r="1361" spans="1:13" ht="18" thickBot="1" x14ac:dyDescent="0.35">
      <c r="A1361" s="208">
        <v>62</v>
      </c>
      <c r="B1361" s="208" t="s">
        <v>2297</v>
      </c>
      <c r="C1361" s="209" t="s">
        <v>455</v>
      </c>
      <c r="D1361" s="209">
        <v>54034</v>
      </c>
      <c r="E1361" s="209" t="s">
        <v>2305</v>
      </c>
      <c r="F1361" s="55">
        <f>IFERROR(VLOOKUP(D1361,'Vta RdV'!$A$3:$B$2000,2,0),0)</f>
        <v>800.5</v>
      </c>
      <c r="G1361" s="55">
        <f>VLOOKUP(D1361,Objetivos!$G$5:$H$3000,2,0)</f>
        <v>633.77742476190485</v>
      </c>
      <c r="H1361" s="56">
        <f t="shared" si="51"/>
        <v>1.2630617133463358</v>
      </c>
      <c r="I1361" s="55">
        <f>IF(H1361="",0,RANK($H1361,H1360:H1361,0))</f>
        <v>1</v>
      </c>
      <c r="L1361" s="100"/>
      <c r="M1361" s="84" t="s">
        <v>2582</v>
      </c>
    </row>
    <row r="1362" spans="1:13" ht="17.25" x14ac:dyDescent="0.3">
      <c r="A1362" s="210">
        <v>62</v>
      </c>
      <c r="B1362" s="210" t="s">
        <v>2306</v>
      </c>
      <c r="C1362" s="211" t="s">
        <v>2307</v>
      </c>
      <c r="D1362" s="211">
        <v>53053</v>
      </c>
      <c r="E1362" s="211" t="s">
        <v>2308</v>
      </c>
      <c r="F1362" s="220">
        <f>IFERROR(VLOOKUP(D1362,'Vta RdV'!$A$3:$B$2000,2,0),0)</f>
        <v>1873.68</v>
      </c>
      <c r="G1362" s="220">
        <f>VLOOKUP(D1362,Objetivos!$G$5:$H$3000,2,0)</f>
        <v>2622.0424609523811</v>
      </c>
      <c r="H1362" s="223">
        <f t="shared" si="51"/>
        <v>0.71458797021900244</v>
      </c>
      <c r="I1362" s="220">
        <f>IF(H1362="",0,RANK($H1362,H1362:H1363,0))</f>
        <v>1</v>
      </c>
      <c r="L1362" s="100"/>
      <c r="M1362" s="84" t="s">
        <v>2582</v>
      </c>
    </row>
    <row r="1363" spans="1:13" ht="18" thickBot="1" x14ac:dyDescent="0.35">
      <c r="A1363" s="212">
        <v>62</v>
      </c>
      <c r="B1363" s="212" t="s">
        <v>2306</v>
      </c>
      <c r="C1363" s="213" t="s">
        <v>2307</v>
      </c>
      <c r="D1363" s="213">
        <v>6622</v>
      </c>
      <c r="E1363" s="213" t="s">
        <v>2309</v>
      </c>
      <c r="F1363" s="221">
        <f>IFERROR(VLOOKUP(D1363,'Vta RdV'!$A$3:$B$2000,2,0),0)</f>
        <v>472.8</v>
      </c>
      <c r="G1363" s="221">
        <f>VLOOKUP(D1363,Objetivos!$G$5:$H$3000,2,0)</f>
        <v>1417.6212715789475</v>
      </c>
      <c r="H1363" s="224">
        <f t="shared" si="51"/>
        <v>0.33351644016557053</v>
      </c>
      <c r="I1363" s="221">
        <f>IF(H1363="",0,RANK($H1363,H1362:H1363,0))</f>
        <v>2</v>
      </c>
      <c r="L1363" s="100"/>
      <c r="M1363" s="84" t="s">
        <v>2582</v>
      </c>
    </row>
    <row r="1364" spans="1:13" ht="17.25" x14ac:dyDescent="0.3">
      <c r="A1364" s="206">
        <v>62</v>
      </c>
      <c r="B1364" s="206" t="s">
        <v>2306</v>
      </c>
      <c r="C1364" s="207" t="s">
        <v>2307</v>
      </c>
      <c r="D1364" s="207">
        <v>52929</v>
      </c>
      <c r="E1364" s="207" t="s">
        <v>2310</v>
      </c>
      <c r="F1364" s="66">
        <f>IFERROR(VLOOKUP(D1364,'Vta RdV'!$A$3:$B$2000,2,0),0)</f>
        <v>2020.4399999999998</v>
      </c>
      <c r="G1364" s="66">
        <f>VLOOKUP(D1364,Objetivos!$G$5:$H$3000,2,0)</f>
        <v>1300.6724400000003</v>
      </c>
      <c r="H1364" s="67">
        <f t="shared" si="51"/>
        <v>1.5533811110812799</v>
      </c>
      <c r="I1364" s="66">
        <f>IF(H1364="",0,RANK($H1364,H1364:H1365,0))</f>
        <v>1</v>
      </c>
      <c r="L1364" s="100"/>
      <c r="M1364" s="84" t="s">
        <v>2582</v>
      </c>
    </row>
    <row r="1365" spans="1:13" ht="18" thickBot="1" x14ac:dyDescent="0.35">
      <c r="A1365" s="208">
        <v>62</v>
      </c>
      <c r="B1365" s="208" t="s">
        <v>2306</v>
      </c>
      <c r="C1365" s="209" t="s">
        <v>2307</v>
      </c>
      <c r="D1365" s="209">
        <v>9453</v>
      </c>
      <c r="E1365" s="209" t="s">
        <v>2311</v>
      </c>
      <c r="F1365" s="55">
        <f>IFERROR(VLOOKUP(D1365,'Vta RdV'!$A$3:$B$2000,2,0),0)</f>
        <v>543.6</v>
      </c>
      <c r="G1365" s="55">
        <f>VLOOKUP(D1365,Objetivos!$G$5:$H$3000,2,0)</f>
        <v>1238.8128240000001</v>
      </c>
      <c r="H1365" s="56">
        <f t="shared" si="51"/>
        <v>0.43880721079781138</v>
      </c>
      <c r="I1365" s="55">
        <f>IF(H1365="",0,RANK($H1365,H1364:H1365,0))</f>
        <v>2</v>
      </c>
      <c r="L1365" s="100"/>
      <c r="M1365" s="84" t="s">
        <v>2582</v>
      </c>
    </row>
    <row r="1366" spans="1:13" ht="17.25" x14ac:dyDescent="0.3">
      <c r="A1366" s="210">
        <v>62</v>
      </c>
      <c r="B1366" s="210" t="s">
        <v>2306</v>
      </c>
      <c r="C1366" s="211" t="s">
        <v>2307</v>
      </c>
      <c r="D1366" s="211">
        <v>53649</v>
      </c>
      <c r="E1366" s="211" t="s">
        <v>2312</v>
      </c>
      <c r="F1366" s="220">
        <f>IFERROR(VLOOKUP(D1366,'Vta RdV'!$A$3:$B$2000,2,0),0)</f>
        <v>573.95000000000005</v>
      </c>
      <c r="G1366" s="220">
        <f>VLOOKUP(D1366,Objetivos!$G$5:$H$3000,2,0)</f>
        <v>866.9569347368423</v>
      </c>
      <c r="H1366" s="223">
        <f t="shared" si="51"/>
        <v>0.66202827038256273</v>
      </c>
      <c r="I1366" s="220">
        <f>IF(H1366="",0,RANK($H1366,H1366:H1367,0))</f>
        <v>2</v>
      </c>
      <c r="L1366" s="100"/>
      <c r="M1366" s="84" t="s">
        <v>2582</v>
      </c>
    </row>
    <row r="1367" spans="1:13" ht="18" thickBot="1" x14ac:dyDescent="0.35">
      <c r="A1367" s="212">
        <v>62</v>
      </c>
      <c r="B1367" s="212" t="s">
        <v>2306</v>
      </c>
      <c r="C1367" s="213" t="s">
        <v>2307</v>
      </c>
      <c r="D1367" s="213">
        <v>53443</v>
      </c>
      <c r="E1367" s="213" t="s">
        <v>2313</v>
      </c>
      <c r="F1367" s="221">
        <f>IFERROR(VLOOKUP(D1367,'Vta RdV'!$A$3:$B$2000,2,0),0)</f>
        <v>555.33999999999992</v>
      </c>
      <c r="G1367" s="221">
        <f>VLOOKUP(D1367,Objetivos!$G$5:$H$3000,2,0)</f>
        <v>828.91915789473705</v>
      </c>
      <c r="H1367" s="224">
        <f t="shared" si="51"/>
        <v>0.66995676805255056</v>
      </c>
      <c r="I1367" s="221">
        <f>IF(H1367="",0,RANK($H1367,H1366:H1367,0))</f>
        <v>1</v>
      </c>
      <c r="L1367" s="100"/>
      <c r="M1367" s="84" t="s">
        <v>2582</v>
      </c>
    </row>
    <row r="1368" spans="1:13" ht="17.25" x14ac:dyDescent="0.3">
      <c r="A1368" s="206">
        <v>62</v>
      </c>
      <c r="B1368" s="206" t="s">
        <v>2306</v>
      </c>
      <c r="C1368" s="207" t="s">
        <v>2307</v>
      </c>
      <c r="D1368" s="207">
        <v>53896</v>
      </c>
      <c r="E1368" s="207" t="s">
        <v>2314</v>
      </c>
      <c r="F1368" s="66">
        <f>IFERROR(VLOOKUP(D1368,'Vta RdV'!$A$3:$B$2000,2,0),0)</f>
        <v>549.49</v>
      </c>
      <c r="G1368" s="66">
        <f>VLOOKUP(D1368,Objetivos!$G$5:$H$3000,2,0)</f>
        <v>619.24650400000007</v>
      </c>
      <c r="H1368" s="67">
        <f t="shared" si="51"/>
        <v>0.88735260748440159</v>
      </c>
      <c r="I1368" s="53">
        <f>IF(H1368="",0,RANK($H1368,H1368:H1370,0))</f>
        <v>3</v>
      </c>
      <c r="L1368" s="100"/>
      <c r="M1368" s="84" t="s">
        <v>2582</v>
      </c>
    </row>
    <row r="1369" spans="1:13" ht="17.25" x14ac:dyDescent="0.3">
      <c r="A1369" s="206">
        <v>62</v>
      </c>
      <c r="B1369" s="206" t="s">
        <v>2306</v>
      </c>
      <c r="C1369" s="207" t="s">
        <v>2307</v>
      </c>
      <c r="D1369" s="207">
        <v>53764</v>
      </c>
      <c r="E1369" s="207" t="s">
        <v>2315</v>
      </c>
      <c r="F1369" s="66">
        <f>IFERROR(VLOOKUP(D1369,'Vta RdV'!$A$3:$B$2000,2,0),0)</f>
        <v>912.18</v>
      </c>
      <c r="G1369" s="66">
        <f>VLOOKUP(D1369,Objetivos!$G$5:$H$3000,2,0)</f>
        <v>576.03672800000004</v>
      </c>
      <c r="H1369" s="67">
        <f t="shared" si="51"/>
        <v>1.5835448603548068</v>
      </c>
      <c r="I1369" s="66">
        <f>IF(H1369="",0,RANK($H1369,H1368:H1370,0))</f>
        <v>2</v>
      </c>
      <c r="L1369" s="100"/>
      <c r="M1369" s="84" t="s">
        <v>2582</v>
      </c>
    </row>
    <row r="1370" spans="1:13" ht="18" thickBot="1" x14ac:dyDescent="0.35">
      <c r="A1370" s="208">
        <v>62</v>
      </c>
      <c r="B1370" s="208" t="s">
        <v>2306</v>
      </c>
      <c r="C1370" s="209" t="s">
        <v>2307</v>
      </c>
      <c r="D1370" s="209">
        <v>53977</v>
      </c>
      <c r="E1370" s="209" t="s">
        <v>2316</v>
      </c>
      <c r="F1370" s="55">
        <f>IFERROR(VLOOKUP(D1370,'Vta RdV'!$A$3:$B$2000,2,0),0)</f>
        <v>1442.1999999999998</v>
      </c>
      <c r="G1370" s="55">
        <f>VLOOKUP(D1370,Objetivos!$G$5:$H$3000,2,0)</f>
        <v>487.19200761904762</v>
      </c>
      <c r="H1370" s="56">
        <f t="shared" si="51"/>
        <v>2.960229185712969</v>
      </c>
      <c r="I1370" s="55">
        <f>IF(H1370="",0,RANK($H1370,H1368:H1370,0))</f>
        <v>1</v>
      </c>
      <c r="L1370" s="100"/>
      <c r="M1370" s="84" t="s">
        <v>2582</v>
      </c>
    </row>
    <row r="1371" spans="1:13" ht="17.25" x14ac:dyDescent="0.3">
      <c r="A1371" s="210">
        <v>62</v>
      </c>
      <c r="B1371" s="210" t="s">
        <v>2317</v>
      </c>
      <c r="C1371" s="211" t="s">
        <v>456</v>
      </c>
      <c r="D1371" s="211">
        <v>42187</v>
      </c>
      <c r="E1371" s="211" t="s">
        <v>2318</v>
      </c>
      <c r="F1371" s="220">
        <f>IFERROR(VLOOKUP(D1371,'Vta RdV'!$A$3:$B$2000,2,0),0)</f>
        <v>2409.36</v>
      </c>
      <c r="G1371" s="220">
        <f>VLOOKUP(D1371,Objetivos!$G$5:$H$3000,2,0)</f>
        <v>2165.6052266666666</v>
      </c>
      <c r="H1371" s="223">
        <f t="shared" si="51"/>
        <v>1.1125573444004495</v>
      </c>
      <c r="I1371" s="220">
        <f>IF(H1371="",0,RANK($H1371,H1371:H1372,0))</f>
        <v>1</v>
      </c>
      <c r="L1371" s="100"/>
      <c r="M1371" s="84" t="s">
        <v>2582</v>
      </c>
    </row>
    <row r="1372" spans="1:13" ht="18" thickBot="1" x14ac:dyDescent="0.35">
      <c r="A1372" s="212">
        <v>62</v>
      </c>
      <c r="B1372" s="212" t="s">
        <v>2317</v>
      </c>
      <c r="C1372" s="213" t="s">
        <v>456</v>
      </c>
      <c r="D1372" s="213">
        <v>13147</v>
      </c>
      <c r="E1372" s="213" t="s">
        <v>2319</v>
      </c>
      <c r="F1372" s="221">
        <f>IFERROR(VLOOKUP(D1372,'Vta RdV'!$A$3:$B$2000,2,0),0)</f>
        <v>1480.3600000000001</v>
      </c>
      <c r="G1372" s="221">
        <f>VLOOKUP(D1372,Objetivos!$G$5:$H$3000,2,0)</f>
        <v>1905.2673980952384</v>
      </c>
      <c r="H1372" s="224">
        <f t="shared" si="51"/>
        <v>0.77698280119628726</v>
      </c>
      <c r="I1372" s="221">
        <f>IF(H1372="",0,RANK($H1372,H1371:H1372,0))</f>
        <v>2</v>
      </c>
      <c r="L1372" s="100"/>
      <c r="M1372" s="84" t="s">
        <v>2582</v>
      </c>
    </row>
    <row r="1373" spans="1:13" ht="17.25" x14ac:dyDescent="0.3">
      <c r="A1373" s="214">
        <v>62</v>
      </c>
      <c r="B1373" s="214" t="s">
        <v>2317</v>
      </c>
      <c r="C1373" s="215" t="s">
        <v>456</v>
      </c>
      <c r="D1373" s="215">
        <v>42448</v>
      </c>
      <c r="E1373" s="215" t="s">
        <v>2320</v>
      </c>
      <c r="F1373" s="53">
        <f>IFERROR(VLOOKUP(D1373,'Vta RdV'!$A$3:$B$2000,2,0),0)</f>
        <v>1616.1000000000001</v>
      </c>
      <c r="G1373" s="53">
        <f>VLOOKUP(D1373,Objetivos!$G$5:$H$3000,2,0)</f>
        <v>1568.0090971428572</v>
      </c>
      <c r="H1373" s="61">
        <f t="shared" si="51"/>
        <v>1.0306700407190057</v>
      </c>
      <c r="I1373" s="66">
        <f>IF(H1373="",0,RANK($H1373,H1373:H1374,0))</f>
        <v>1</v>
      </c>
      <c r="L1373" s="100"/>
      <c r="M1373" s="84" t="s">
        <v>2582</v>
      </c>
    </row>
    <row r="1374" spans="1:13" ht="18" thickBot="1" x14ac:dyDescent="0.35">
      <c r="A1374" s="208">
        <v>62</v>
      </c>
      <c r="B1374" s="208" t="s">
        <v>2317</v>
      </c>
      <c r="C1374" s="209" t="s">
        <v>456</v>
      </c>
      <c r="D1374" s="209">
        <v>5106</v>
      </c>
      <c r="E1374" s="209" t="s">
        <v>2321</v>
      </c>
      <c r="F1374" s="55">
        <f>IFERROR(VLOOKUP(D1374,'Vta RdV'!$A$3:$B$2000,2,0),0)</f>
        <v>756.98</v>
      </c>
      <c r="G1374" s="55">
        <f>VLOOKUP(D1374,Objetivos!$G$5:$H$3000,2,0)</f>
        <v>1656.735161904762</v>
      </c>
      <c r="H1374" s="56">
        <f t="shared" si="51"/>
        <v>0.45691068639461596</v>
      </c>
      <c r="I1374" s="55">
        <f>IF(H1374="",0,RANK($H1374,H1373:H1374,0))</f>
        <v>2</v>
      </c>
      <c r="L1374" s="100"/>
      <c r="M1374" s="84" t="s">
        <v>2582</v>
      </c>
    </row>
    <row r="1375" spans="1:13" ht="17.25" x14ac:dyDescent="0.3">
      <c r="A1375" s="210">
        <v>62</v>
      </c>
      <c r="B1375" s="210" t="s">
        <v>2317</v>
      </c>
      <c r="C1375" s="211" t="s">
        <v>456</v>
      </c>
      <c r="D1375" s="211">
        <v>5812</v>
      </c>
      <c r="E1375" s="211" t="s">
        <v>2322</v>
      </c>
      <c r="F1375" s="220">
        <f>IFERROR(VLOOKUP(D1375,'Vta RdV'!$A$3:$B$2000,2,0),0)</f>
        <v>1001.73</v>
      </c>
      <c r="G1375" s="220">
        <f>VLOOKUP(D1375,Objetivos!$G$5:$H$3000,2,0)</f>
        <v>1543.5309333333335</v>
      </c>
      <c r="H1375" s="223">
        <f t="shared" si="51"/>
        <v>0.6489860218328849</v>
      </c>
      <c r="I1375" s="220">
        <f>IF(H1375="",0,RANK($H1375,H1375:H1376,0))</f>
        <v>1</v>
      </c>
      <c r="L1375" s="100"/>
      <c r="M1375" s="84" t="s">
        <v>2582</v>
      </c>
    </row>
    <row r="1376" spans="1:13" ht="18" thickBot="1" x14ac:dyDescent="0.35">
      <c r="A1376" s="212">
        <v>62</v>
      </c>
      <c r="B1376" s="212" t="s">
        <v>2317</v>
      </c>
      <c r="C1376" s="213" t="s">
        <v>456</v>
      </c>
      <c r="D1376" s="213">
        <v>4289</v>
      </c>
      <c r="E1376" s="213" t="s">
        <v>2323</v>
      </c>
      <c r="F1376" s="221">
        <f>IFERROR(VLOOKUP(D1376,'Vta RdV'!$A$3:$B$2000,2,0),0)</f>
        <v>827.66000000000008</v>
      </c>
      <c r="G1376" s="221">
        <f>VLOOKUP(D1376,Objetivos!$G$5:$H$3000,2,0)</f>
        <v>1347.1554742857143</v>
      </c>
      <c r="H1376" s="224">
        <f t="shared" si="51"/>
        <v>0.61437600618357735</v>
      </c>
      <c r="I1376" s="221">
        <f>IF(H1376="",0,RANK($H1376,H1375:H1376,0))</f>
        <v>2</v>
      </c>
      <c r="L1376" s="100"/>
      <c r="M1376" s="84" t="s">
        <v>2582</v>
      </c>
    </row>
    <row r="1377" spans="1:13" ht="17.25" x14ac:dyDescent="0.3">
      <c r="A1377" s="206">
        <v>62</v>
      </c>
      <c r="B1377" s="206" t="s">
        <v>2317</v>
      </c>
      <c r="C1377" s="207" t="s">
        <v>456</v>
      </c>
      <c r="D1377" s="207">
        <v>120</v>
      </c>
      <c r="E1377" s="207" t="s">
        <v>2324</v>
      </c>
      <c r="F1377" s="66">
        <f>IFERROR(VLOOKUP(D1377,'Vta RdV'!$A$3:$B$2000,2,0),0)</f>
        <v>1275.8600000000001</v>
      </c>
      <c r="G1377" s="66">
        <f>VLOOKUP(D1377,Objetivos!$G$5:$H$3000,2,0)</f>
        <v>1311.14528</v>
      </c>
      <c r="H1377" s="67">
        <f t="shared" si="51"/>
        <v>0.97308819965396987</v>
      </c>
      <c r="I1377" s="66" t="e">
        <f>IF(H1377="",0,RANK($H1377,H1377:H1378,0))</f>
        <v>#DIV/0!</v>
      </c>
      <c r="L1377" s="100"/>
      <c r="M1377" s="84" t="s">
        <v>2582</v>
      </c>
    </row>
    <row r="1378" spans="1:13" ht="18" thickBot="1" x14ac:dyDescent="0.35">
      <c r="A1378" s="208">
        <v>62</v>
      </c>
      <c r="B1378" s="208" t="s">
        <v>2317</v>
      </c>
      <c r="C1378" s="209" t="s">
        <v>456</v>
      </c>
      <c r="D1378" s="209">
        <v>13097</v>
      </c>
      <c r="E1378" s="209" t="s">
        <v>2325</v>
      </c>
      <c r="F1378" s="55">
        <f>IFERROR(VLOOKUP(D1378,'Vta RdV'!$A$3:$B$2000,2,0),0)</f>
        <v>0</v>
      </c>
      <c r="G1378" s="55">
        <f>VLOOKUP(D1378,Objetivos!$G$5:$H$3000,2,0)</f>
        <v>0</v>
      </c>
      <c r="H1378" s="56" t="e">
        <f t="shared" si="51"/>
        <v>#DIV/0!</v>
      </c>
      <c r="I1378" s="55" t="e">
        <f>IF(H1378="",0,RANK($H1378,H1377:H1378,0))</f>
        <v>#DIV/0!</v>
      </c>
      <c r="L1378" s="100"/>
      <c r="M1378" s="84" t="s">
        <v>2582</v>
      </c>
    </row>
    <row r="1379" spans="1:13" ht="17.25" x14ac:dyDescent="0.3">
      <c r="A1379" s="210">
        <v>62</v>
      </c>
      <c r="B1379" s="210" t="s">
        <v>2317</v>
      </c>
      <c r="C1379" s="211" t="s">
        <v>456</v>
      </c>
      <c r="D1379" s="211">
        <v>52731</v>
      </c>
      <c r="E1379" s="211" t="s">
        <v>2326</v>
      </c>
      <c r="F1379" s="220">
        <f>IFERROR(VLOOKUP(D1379,'Vta RdV'!$A$3:$B$2000,2,0),0)</f>
        <v>1049.27</v>
      </c>
      <c r="G1379" s="220">
        <f>VLOOKUP(D1379,Objetivos!$G$5:$H$3000,2,0)</f>
        <v>1190.0522361904764</v>
      </c>
      <c r="H1379" s="223">
        <f t="shared" si="51"/>
        <v>0.8817007926970164</v>
      </c>
      <c r="I1379" s="220">
        <f>IF(H1379="",0,RANK($H1379,H1379:H1380,0))</f>
        <v>2</v>
      </c>
      <c r="L1379" s="100"/>
      <c r="M1379" s="84" t="s">
        <v>2582</v>
      </c>
    </row>
    <row r="1380" spans="1:13" ht="18" thickBot="1" x14ac:dyDescent="0.35">
      <c r="A1380" s="212">
        <v>62</v>
      </c>
      <c r="B1380" s="212" t="s">
        <v>2317</v>
      </c>
      <c r="C1380" s="213" t="s">
        <v>456</v>
      </c>
      <c r="D1380" s="213">
        <v>58539</v>
      </c>
      <c r="E1380" s="213" t="s">
        <v>2327</v>
      </c>
      <c r="F1380" s="221">
        <f>IFERROR(VLOOKUP(D1380,'Vta RdV'!$A$3:$B$2000,2,0),0)</f>
        <v>1532.6200000000001</v>
      </c>
      <c r="G1380" s="221">
        <f>VLOOKUP(D1380,Objetivos!$G$5:$H$3000,2,0)</f>
        <v>1187.1508342857144</v>
      </c>
      <c r="H1380" s="224">
        <f t="shared" si="51"/>
        <v>1.2910069687329562</v>
      </c>
      <c r="I1380" s="221">
        <f>IF(H1380="",0,RANK($H1380,H1379:H1380,0))</f>
        <v>1</v>
      </c>
      <c r="L1380" s="100"/>
      <c r="M1380" s="84" t="s">
        <v>2582</v>
      </c>
    </row>
    <row r="1381" spans="1:13" ht="17.25" x14ac:dyDescent="0.3">
      <c r="A1381" s="206">
        <v>62</v>
      </c>
      <c r="B1381" s="206" t="s">
        <v>2317</v>
      </c>
      <c r="C1381" s="207" t="s">
        <v>456</v>
      </c>
      <c r="D1381" s="207">
        <v>54113</v>
      </c>
      <c r="E1381" s="207" t="s">
        <v>2575</v>
      </c>
      <c r="F1381" s="66">
        <f>IFERROR(VLOOKUP(D1381,'Vta RdV'!$A$3:$B$2000,2,0),0)</f>
        <v>0</v>
      </c>
      <c r="G1381" s="66">
        <f>VLOOKUP(D1381,Objetivos!$G$5:$H$3000,2,0)</f>
        <v>1145.2189790476193</v>
      </c>
      <c r="H1381" s="67">
        <f t="shared" ref="H1381:H1382" si="52">+F1381/G1381</f>
        <v>0</v>
      </c>
      <c r="I1381" s="66">
        <f>IF(H1381="",0,RANK($H1381,H1381:H1382,0))</f>
        <v>2</v>
      </c>
      <c r="L1381" s="100"/>
      <c r="M1381" s="84" t="s">
        <v>2582</v>
      </c>
    </row>
    <row r="1382" spans="1:13" ht="18" thickBot="1" x14ac:dyDescent="0.35">
      <c r="A1382" s="208">
        <v>62</v>
      </c>
      <c r="B1382" s="208" t="s">
        <v>2317</v>
      </c>
      <c r="C1382" s="209" t="s">
        <v>456</v>
      </c>
      <c r="D1382" s="209">
        <v>52920</v>
      </c>
      <c r="E1382" s="209" t="s">
        <v>2328</v>
      </c>
      <c r="F1382" s="55">
        <f>IFERROR(VLOOKUP(D1382,'Vta RdV'!$A$3:$B$2000,2,0),0)</f>
        <v>22.08</v>
      </c>
      <c r="G1382" s="55">
        <f>VLOOKUP(D1382,Objetivos!$G$5:$H$3000,2,0)</f>
        <v>795.57250526315795</v>
      </c>
      <c r="H1382" s="56">
        <f t="shared" si="52"/>
        <v>2.7753598639883133E-2</v>
      </c>
      <c r="I1382" s="55">
        <f>IF(H1382="",0,RANK($H1382,H1381:H1382,0))</f>
        <v>1</v>
      </c>
      <c r="L1382" s="100"/>
      <c r="M1382" s="84" t="s">
        <v>2582</v>
      </c>
    </row>
    <row r="1383" spans="1:13" ht="17.25" x14ac:dyDescent="0.3">
      <c r="A1383" s="210">
        <v>62</v>
      </c>
      <c r="B1383" s="210" t="s">
        <v>2329</v>
      </c>
      <c r="C1383" s="211" t="s">
        <v>457</v>
      </c>
      <c r="D1383" s="211">
        <v>5337</v>
      </c>
      <c r="E1383" s="211" t="s">
        <v>2330</v>
      </c>
      <c r="F1383" s="220">
        <f>IFERROR(VLOOKUP(D1383,'Vta RdV'!$A$3:$B$2000,2,0),0)</f>
        <v>2436.44</v>
      </c>
      <c r="G1383" s="220">
        <f>VLOOKUP(D1383,Objetivos!$G$5:$H$3000,2,0)</f>
        <v>2129.2474133333335</v>
      </c>
      <c r="H1383" s="223">
        <f t="shared" si="51"/>
        <v>1.1442728471773775</v>
      </c>
      <c r="I1383" s="220">
        <f>IF(H1383="",0,RANK($H1383,H1383:H1384,0))</f>
        <v>1</v>
      </c>
      <c r="L1383" s="100"/>
      <c r="M1383" s="84" t="s">
        <v>2582</v>
      </c>
    </row>
    <row r="1384" spans="1:13" ht="18" thickBot="1" x14ac:dyDescent="0.35">
      <c r="A1384" s="212">
        <v>62</v>
      </c>
      <c r="B1384" s="212" t="s">
        <v>2329</v>
      </c>
      <c r="C1384" s="213" t="s">
        <v>457</v>
      </c>
      <c r="D1384" s="213">
        <v>5650</v>
      </c>
      <c r="E1384" s="213" t="s">
        <v>747</v>
      </c>
      <c r="F1384" s="221">
        <f>IFERROR(VLOOKUP(D1384,'Vta RdV'!$A$3:$B$2000,2,0),0)</f>
        <v>521.84999999999991</v>
      </c>
      <c r="G1384" s="221">
        <f>VLOOKUP(D1384,Objetivos!$G$5:$H$3000,2,0)</f>
        <v>2074.7198400000002</v>
      </c>
      <c r="H1384" s="224">
        <f t="shared" si="51"/>
        <v>0.25152793641767068</v>
      </c>
      <c r="I1384" s="221">
        <f>IF(H1384="",0,RANK($H1384,H1383:H1384,0))</f>
        <v>2</v>
      </c>
      <c r="L1384" s="100"/>
      <c r="M1384" s="84" t="s">
        <v>2582</v>
      </c>
    </row>
    <row r="1385" spans="1:13" ht="17.25" x14ac:dyDescent="0.3">
      <c r="A1385" s="206">
        <v>62</v>
      </c>
      <c r="B1385" s="206" t="s">
        <v>2329</v>
      </c>
      <c r="C1385" s="207" t="s">
        <v>457</v>
      </c>
      <c r="D1385" s="207">
        <v>52991</v>
      </c>
      <c r="E1385" s="207" t="s">
        <v>2331</v>
      </c>
      <c r="F1385" s="66">
        <f>IFERROR(VLOOKUP(D1385,'Vta RdV'!$A$3:$B$2000,2,0),0)</f>
        <v>676.52</v>
      </c>
      <c r="G1385" s="66">
        <f>VLOOKUP(D1385,Objetivos!$G$5:$H$3000,2,0)</f>
        <v>1791.755299047619</v>
      </c>
      <c r="H1385" s="67">
        <f t="shared" si="51"/>
        <v>0.37757387984821039</v>
      </c>
      <c r="I1385" s="66">
        <f>IF(H1385="",0,RANK($H1385,H1385:H1386,0))</f>
        <v>1</v>
      </c>
      <c r="L1385" s="100"/>
      <c r="M1385" s="84" t="s">
        <v>2582</v>
      </c>
    </row>
    <row r="1386" spans="1:13" ht="18" thickBot="1" x14ac:dyDescent="0.35">
      <c r="A1386" s="208">
        <v>62</v>
      </c>
      <c r="B1386" s="208" t="s">
        <v>2329</v>
      </c>
      <c r="C1386" s="209" t="s">
        <v>457</v>
      </c>
      <c r="D1386" s="209">
        <v>5217</v>
      </c>
      <c r="E1386" s="209" t="s">
        <v>2332</v>
      </c>
      <c r="F1386" s="55">
        <f>IFERROR(VLOOKUP(D1386,'Vta RdV'!$A$3:$B$2000,2,0),0)</f>
        <v>66</v>
      </c>
      <c r="G1386" s="55">
        <f>VLOOKUP(D1386,Objetivos!$G$5:$H$3000,2,0)</f>
        <v>1297.4162590476192</v>
      </c>
      <c r="H1386" s="56">
        <f t="shared" si="51"/>
        <v>5.0870335206410877E-2</v>
      </c>
      <c r="I1386" s="55">
        <f>IF(H1386="",0,RANK($H1386,H1385:H1386,0))</f>
        <v>2</v>
      </c>
      <c r="L1386" s="100"/>
      <c r="M1386" s="84" t="s">
        <v>2582</v>
      </c>
    </row>
    <row r="1387" spans="1:13" ht="17.25" x14ac:dyDescent="0.3">
      <c r="A1387" s="210">
        <v>62</v>
      </c>
      <c r="B1387" s="210" t="s">
        <v>2329</v>
      </c>
      <c r="C1387" s="211" t="s">
        <v>457</v>
      </c>
      <c r="D1387" s="211">
        <v>52896</v>
      </c>
      <c r="E1387" s="211" t="s">
        <v>2333</v>
      </c>
      <c r="F1387" s="220">
        <f>IFERROR(VLOOKUP(D1387,'Vta RdV'!$A$3:$B$2000,2,0),0)</f>
        <v>841.62</v>
      </c>
      <c r="G1387" s="220">
        <f>VLOOKUP(D1387,Objetivos!$G$5:$H$3000,2,0)</f>
        <v>1262.0450590476194</v>
      </c>
      <c r="H1387" s="223">
        <f t="shared" si="51"/>
        <v>0.66687000909073257</v>
      </c>
      <c r="I1387" s="220">
        <f>IF(H1387="",0,RANK($H1387,H1387:H1388,0))</f>
        <v>1</v>
      </c>
      <c r="L1387" s="100"/>
      <c r="M1387" s="84" t="s">
        <v>2582</v>
      </c>
    </row>
    <row r="1388" spans="1:13" ht="18" thickBot="1" x14ac:dyDescent="0.35">
      <c r="A1388" s="212">
        <v>62</v>
      </c>
      <c r="B1388" s="212" t="s">
        <v>2329</v>
      </c>
      <c r="C1388" s="213" t="s">
        <v>457</v>
      </c>
      <c r="D1388" s="213">
        <v>637</v>
      </c>
      <c r="E1388" s="213" t="s">
        <v>2334</v>
      </c>
      <c r="F1388" s="221">
        <f>IFERROR(VLOOKUP(D1388,'Vta RdV'!$A$3:$B$2000,2,0),0)</f>
        <v>424.89000000000004</v>
      </c>
      <c r="G1388" s="221">
        <f>VLOOKUP(D1388,Objetivos!$G$5:$H$3000,2,0)</f>
        <v>1275.0756571428572</v>
      </c>
      <c r="H1388" s="224">
        <f t="shared" si="51"/>
        <v>0.33322728547110531</v>
      </c>
      <c r="I1388" s="221">
        <f>IF(H1388="",0,RANK($H1388,H1387:H1388,0))</f>
        <v>2</v>
      </c>
      <c r="L1388" s="100"/>
      <c r="M1388" s="84" t="s">
        <v>2582</v>
      </c>
    </row>
    <row r="1389" spans="1:13" ht="17.25" x14ac:dyDescent="0.3">
      <c r="A1389" s="206">
        <v>62</v>
      </c>
      <c r="B1389" s="206" t="s">
        <v>2329</v>
      </c>
      <c r="C1389" s="207" t="s">
        <v>457</v>
      </c>
      <c r="D1389" s="207">
        <v>11322</v>
      </c>
      <c r="E1389" s="207" t="s">
        <v>2335</v>
      </c>
      <c r="F1389" s="66">
        <f>IFERROR(VLOOKUP(D1389,'Vta RdV'!$A$3:$B$2000,2,0),0)</f>
        <v>345.49</v>
      </c>
      <c r="G1389" s="66">
        <f>VLOOKUP(D1389,Objetivos!$G$5:$H$3000,2,0)</f>
        <v>1584.434432</v>
      </c>
      <c r="H1389" s="67">
        <f t="shared" si="51"/>
        <v>0.21805257006684389</v>
      </c>
      <c r="I1389" s="66">
        <f>IF(H1389="",0,RANK($H1389,H1389:H1390,0))</f>
        <v>2</v>
      </c>
      <c r="L1389" s="100"/>
      <c r="M1389" s="84" t="s">
        <v>2582</v>
      </c>
    </row>
    <row r="1390" spans="1:13" ht="18" thickBot="1" x14ac:dyDescent="0.35">
      <c r="A1390" s="208">
        <v>62</v>
      </c>
      <c r="B1390" s="208" t="s">
        <v>2329</v>
      </c>
      <c r="C1390" s="209" t="s">
        <v>457</v>
      </c>
      <c r="D1390" s="209">
        <v>11373</v>
      </c>
      <c r="E1390" s="209" t="s">
        <v>2336</v>
      </c>
      <c r="F1390" s="55">
        <f>IFERROR(VLOOKUP(D1390,'Vta RdV'!$A$3:$B$2000,2,0),0)</f>
        <v>317.19000000000005</v>
      </c>
      <c r="G1390" s="55">
        <f>VLOOKUP(D1390,Objetivos!$G$5:$H$3000,2,0)</f>
        <v>1369.5921523809525</v>
      </c>
      <c r="H1390" s="56">
        <f t="shared" si="51"/>
        <v>0.23159449289234357</v>
      </c>
      <c r="I1390" s="55">
        <f>IF(H1390="",0,RANK($H1390,H1389:H1390,0))</f>
        <v>1</v>
      </c>
      <c r="L1390" s="100"/>
      <c r="M1390" s="84" t="s">
        <v>2582</v>
      </c>
    </row>
    <row r="1391" spans="1:13" ht="17.25" x14ac:dyDescent="0.3">
      <c r="A1391" s="210">
        <v>62</v>
      </c>
      <c r="B1391" s="210" t="s">
        <v>2329</v>
      </c>
      <c r="C1391" s="211" t="s">
        <v>457</v>
      </c>
      <c r="D1391" s="211">
        <v>53880</v>
      </c>
      <c r="E1391" s="211" t="s">
        <v>2337</v>
      </c>
      <c r="F1391" s="220">
        <f>IFERROR(VLOOKUP(D1391,'Vta RdV'!$A$3:$B$2000,2,0),0)</f>
        <v>353.58000000000004</v>
      </c>
      <c r="G1391" s="220">
        <f>VLOOKUP(D1391,Objetivos!$G$5:$H$3000,2,0)</f>
        <v>804.13582476190481</v>
      </c>
      <c r="H1391" s="223">
        <f t="shared" si="51"/>
        <v>0.43970183781414157</v>
      </c>
      <c r="I1391" s="220">
        <f>IF(H1391="",0,RANK($H1391,H1391:H1392,0))</f>
        <v>1</v>
      </c>
      <c r="L1391" s="100"/>
      <c r="M1391" s="84" t="s">
        <v>2582</v>
      </c>
    </row>
    <row r="1392" spans="1:13" ht="18" thickBot="1" x14ac:dyDescent="0.35">
      <c r="A1392" s="212">
        <v>62</v>
      </c>
      <c r="B1392" s="212" t="s">
        <v>2329</v>
      </c>
      <c r="C1392" s="213" t="s">
        <v>457</v>
      </c>
      <c r="D1392" s="213">
        <v>53793</v>
      </c>
      <c r="E1392" s="213" t="s">
        <v>2338</v>
      </c>
      <c r="F1392" s="221">
        <f>IFERROR(VLOOKUP(D1392,'Vta RdV'!$A$3:$B$2000,2,0),0)</f>
        <v>152.65</v>
      </c>
      <c r="G1392" s="221">
        <f>VLOOKUP(D1392,Objetivos!$G$5:$H$3000,2,0)</f>
        <v>635.83978400000001</v>
      </c>
      <c r="H1392" s="224">
        <f t="shared" si="51"/>
        <v>0.2400762013343915</v>
      </c>
      <c r="I1392" s="221">
        <f>IF(H1392="",0,RANK($H1392,H1391:H1392,0))</f>
        <v>2</v>
      </c>
      <c r="L1392" s="100"/>
      <c r="M1392" s="84" t="s">
        <v>2582</v>
      </c>
    </row>
    <row r="1393" spans="1:13" ht="17.25" x14ac:dyDescent="0.3">
      <c r="A1393" s="206">
        <v>62</v>
      </c>
      <c r="B1393" s="206" t="s">
        <v>2339</v>
      </c>
      <c r="C1393" s="207" t="s">
        <v>454</v>
      </c>
      <c r="D1393" s="207">
        <v>4566</v>
      </c>
      <c r="E1393" s="207" t="s">
        <v>2340</v>
      </c>
      <c r="F1393" s="66">
        <f>IFERROR(VLOOKUP(D1393,'Vta RdV'!$A$3:$B$2000,2,0),0)</f>
        <v>1127.1399999999999</v>
      </c>
      <c r="G1393" s="66">
        <f>VLOOKUP(D1393,Objetivos!$G$5:$H$3000,2,0)</f>
        <v>2704.3923733333331</v>
      </c>
      <c r="H1393" s="67">
        <f t="shared" si="51"/>
        <v>0.41678123748394141</v>
      </c>
      <c r="I1393" s="66">
        <f>IF(H1393="",0,RANK($H1393,H1393:H1394,0))</f>
        <v>1</v>
      </c>
      <c r="L1393" s="100"/>
      <c r="M1393" s="84" t="s">
        <v>2582</v>
      </c>
    </row>
    <row r="1394" spans="1:13" ht="18" thickBot="1" x14ac:dyDescent="0.35">
      <c r="A1394" s="208">
        <v>62</v>
      </c>
      <c r="B1394" s="208" t="s">
        <v>2339</v>
      </c>
      <c r="C1394" s="209" t="s">
        <v>454</v>
      </c>
      <c r="D1394" s="209">
        <v>3852</v>
      </c>
      <c r="E1394" s="209" t="s">
        <v>2341</v>
      </c>
      <c r="F1394" s="55">
        <f>IFERROR(VLOOKUP(D1394,'Vta RdV'!$A$3:$B$2000,2,0),0)</f>
        <v>48.64</v>
      </c>
      <c r="G1394" s="55">
        <f>VLOOKUP(D1394,Objetivos!$G$5:$H$3000,2,0)</f>
        <v>1932.5513447619051</v>
      </c>
      <c r="H1394" s="56">
        <f t="shared" si="51"/>
        <v>2.5168800886887985E-2</v>
      </c>
      <c r="I1394" s="55">
        <f>IF(H1394="",0,RANK($H1394,H1393:H1394,0))</f>
        <v>2</v>
      </c>
      <c r="L1394" s="100"/>
      <c r="M1394" s="84" t="s">
        <v>2582</v>
      </c>
    </row>
    <row r="1395" spans="1:13" ht="17.25" x14ac:dyDescent="0.3">
      <c r="A1395" s="210">
        <v>62</v>
      </c>
      <c r="B1395" s="210" t="s">
        <v>2339</v>
      </c>
      <c r="C1395" s="211" t="s">
        <v>454</v>
      </c>
      <c r="D1395" s="211">
        <v>11620</v>
      </c>
      <c r="E1395" s="211" t="s">
        <v>2342</v>
      </c>
      <c r="F1395" s="220">
        <f>IFERROR(VLOOKUP(D1395,'Vta RdV'!$A$3:$B$2000,2,0),0)</f>
        <v>952</v>
      </c>
      <c r="G1395" s="220">
        <f>VLOOKUP(D1395,Objetivos!$G$5:$H$3000,2,0)</f>
        <v>1835.5398399999999</v>
      </c>
      <c r="H1395" s="223">
        <f t="shared" si="51"/>
        <v>0.51864850833202292</v>
      </c>
      <c r="I1395" s="220">
        <f>IF(H1395="",0,RANK($H1395,H1395:H1396,0))</f>
        <v>2</v>
      </c>
      <c r="L1395" s="100"/>
      <c r="M1395" s="84" t="s">
        <v>2582</v>
      </c>
    </row>
    <row r="1396" spans="1:13" ht="18" thickBot="1" x14ac:dyDescent="0.35">
      <c r="A1396" s="212">
        <v>62</v>
      </c>
      <c r="B1396" s="212" t="s">
        <v>2339</v>
      </c>
      <c r="C1396" s="213" t="s">
        <v>454</v>
      </c>
      <c r="D1396" s="213">
        <v>4969</v>
      </c>
      <c r="E1396" s="213" t="s">
        <v>2343</v>
      </c>
      <c r="F1396" s="221">
        <f>IFERROR(VLOOKUP(D1396,'Vta RdV'!$A$3:$B$2000,2,0),0)</f>
        <v>1571.76</v>
      </c>
      <c r="G1396" s="221">
        <f>VLOOKUP(D1396,Objetivos!$G$5:$H$3000,2,0)</f>
        <v>2170.9534019047619</v>
      </c>
      <c r="H1396" s="224">
        <f t="shared" si="51"/>
        <v>0.72399527259358099</v>
      </c>
      <c r="I1396" s="221">
        <f>IF(H1396="",0,RANK($H1396,H1395:H1396,0))</f>
        <v>1</v>
      </c>
      <c r="L1396" s="100"/>
      <c r="M1396" s="84" t="s">
        <v>2582</v>
      </c>
    </row>
    <row r="1397" spans="1:13" ht="17.25" x14ac:dyDescent="0.3">
      <c r="A1397" s="206">
        <v>62</v>
      </c>
      <c r="B1397" s="206" t="s">
        <v>2339</v>
      </c>
      <c r="C1397" s="207" t="s">
        <v>454</v>
      </c>
      <c r="D1397" s="207">
        <v>52244</v>
      </c>
      <c r="E1397" s="207" t="s">
        <v>2344</v>
      </c>
      <c r="F1397" s="66">
        <f>IFERROR(VLOOKUP(D1397,'Vta RdV'!$A$3:$B$2000,2,0),0)</f>
        <v>608.86</v>
      </c>
      <c r="G1397" s="66">
        <f>VLOOKUP(D1397,Objetivos!$G$5:$H$3000,2,0)</f>
        <v>1773.8083580952382</v>
      </c>
      <c r="H1397" s="67">
        <f t="shared" si="51"/>
        <v>0.34325015846345985</v>
      </c>
      <c r="I1397" s="66">
        <f>IF(H1397="",0,RANK($H1397,H1397:H1398,0))</f>
        <v>2</v>
      </c>
      <c r="L1397" s="100"/>
      <c r="M1397" s="84" t="s">
        <v>2582</v>
      </c>
    </row>
    <row r="1398" spans="1:13" ht="18" thickBot="1" x14ac:dyDescent="0.35">
      <c r="A1398" s="208">
        <v>62</v>
      </c>
      <c r="B1398" s="208" t="s">
        <v>2339</v>
      </c>
      <c r="C1398" s="209" t="s">
        <v>454</v>
      </c>
      <c r="D1398" s="209">
        <v>42211</v>
      </c>
      <c r="E1398" s="209" t="s">
        <v>2345</v>
      </c>
      <c r="F1398" s="55">
        <f>IFERROR(VLOOKUP(D1398,'Vta RdV'!$A$3:$B$2000,2,0),0)</f>
        <v>1164.9999999999998</v>
      </c>
      <c r="G1398" s="55">
        <f>VLOOKUP(D1398,Objetivos!$G$5:$H$3000,2,0)</f>
        <v>1610.7016838095237</v>
      </c>
      <c r="H1398" s="56">
        <f t="shared" si="51"/>
        <v>0.72328725530640769</v>
      </c>
      <c r="I1398" s="55">
        <f>IF(H1398="",0,RANK($H1398,H1397:H1398,0))</f>
        <v>1</v>
      </c>
      <c r="L1398" s="100"/>
      <c r="M1398" s="84" t="s">
        <v>2582</v>
      </c>
    </row>
    <row r="1399" spans="1:13" ht="17.25" x14ac:dyDescent="0.3">
      <c r="A1399" s="210">
        <v>62</v>
      </c>
      <c r="B1399" s="210" t="s">
        <v>2339</v>
      </c>
      <c r="C1399" s="211" t="s">
        <v>454</v>
      </c>
      <c r="D1399" s="211">
        <v>52532</v>
      </c>
      <c r="E1399" s="211" t="s">
        <v>2346</v>
      </c>
      <c r="F1399" s="220">
        <f>IFERROR(VLOOKUP(D1399,'Vta RdV'!$A$3:$B$2000,2,0),0)</f>
        <v>1204.29</v>
      </c>
      <c r="G1399" s="220">
        <f>VLOOKUP(D1399,Objetivos!$G$5:$H$3000,2,0)</f>
        <v>1640.2074285714289</v>
      </c>
      <c r="H1399" s="223">
        <f t="shared" si="51"/>
        <v>0.73423030466878214</v>
      </c>
      <c r="I1399" s="220">
        <f>IF(H1399="",0,RANK($H1399,H1399:H1400,0))</f>
        <v>2</v>
      </c>
      <c r="L1399" s="100"/>
      <c r="M1399" s="84" t="s">
        <v>2582</v>
      </c>
    </row>
    <row r="1400" spans="1:13" ht="18" thickBot="1" x14ac:dyDescent="0.35">
      <c r="A1400" s="212">
        <v>62</v>
      </c>
      <c r="B1400" s="212" t="s">
        <v>2339</v>
      </c>
      <c r="C1400" s="213" t="s">
        <v>454</v>
      </c>
      <c r="D1400" s="213">
        <v>11337</v>
      </c>
      <c r="E1400" s="213" t="s">
        <v>2347</v>
      </c>
      <c r="F1400" s="221">
        <f>IFERROR(VLOOKUP(D1400,'Vta RdV'!$A$3:$B$2000,2,0),0)</f>
        <v>1706.43</v>
      </c>
      <c r="G1400" s="221">
        <f>VLOOKUP(D1400,Objetivos!$G$5:$H$3000,2,0)</f>
        <v>1563.139663157895</v>
      </c>
      <c r="H1400" s="224">
        <f t="shared" si="51"/>
        <v>1.0916682880099313</v>
      </c>
      <c r="I1400" s="221">
        <f>IF(H1400="",0,RANK($H1400,H1399:H1400,0))</f>
        <v>1</v>
      </c>
      <c r="L1400" s="100"/>
      <c r="M1400" s="84" t="s">
        <v>2582</v>
      </c>
    </row>
    <row r="1401" spans="1:13" ht="17.25" x14ac:dyDescent="0.3">
      <c r="A1401" s="206">
        <v>62</v>
      </c>
      <c r="B1401" s="206" t="s">
        <v>2339</v>
      </c>
      <c r="C1401" s="207" t="s">
        <v>454</v>
      </c>
      <c r="D1401" s="207">
        <v>53487</v>
      </c>
      <c r="E1401" s="207" t="s">
        <v>2348</v>
      </c>
      <c r="F1401" s="66">
        <f>IFERROR(VLOOKUP(D1401,'Vta RdV'!$A$3:$B$2000,2,0),0)</f>
        <v>1251.51</v>
      </c>
      <c r="G1401" s="66">
        <f>VLOOKUP(D1401,Objetivos!$G$5:$H$3000,2,0)</f>
        <v>1140.7190019047619</v>
      </c>
      <c r="H1401" s="67">
        <f t="shared" si="51"/>
        <v>1.097123829716381</v>
      </c>
      <c r="I1401" s="66">
        <f>IF(H1401="",0,RANK($H1401,H1401:H1402,0))</f>
        <v>1</v>
      </c>
      <c r="L1401" s="100"/>
      <c r="M1401" s="84" t="s">
        <v>2582</v>
      </c>
    </row>
    <row r="1402" spans="1:13" ht="18" thickBot="1" x14ac:dyDescent="0.35">
      <c r="A1402" s="208">
        <v>62</v>
      </c>
      <c r="B1402" s="208" t="s">
        <v>2339</v>
      </c>
      <c r="C1402" s="209" t="s">
        <v>454</v>
      </c>
      <c r="D1402" s="209">
        <v>53892</v>
      </c>
      <c r="E1402" s="209" t="s">
        <v>2349</v>
      </c>
      <c r="F1402" s="55">
        <f>IFERROR(VLOOKUP(D1402,'Vta RdV'!$A$3:$B$2000,2,0),0)</f>
        <v>189.9</v>
      </c>
      <c r="G1402" s="55">
        <f>VLOOKUP(D1402,Objetivos!$G$5:$H$3000,2,0)</f>
        <v>1025.4785904761904</v>
      </c>
      <c r="H1402" s="56">
        <f t="shared" si="51"/>
        <v>0.18518182803974306</v>
      </c>
      <c r="I1402" s="55">
        <f>IF(H1402="",0,RANK($H1402,H1401:H1402,0))</f>
        <v>2</v>
      </c>
      <c r="L1402" s="100"/>
      <c r="M1402" s="84" t="s">
        <v>2582</v>
      </c>
    </row>
    <row r="1403" spans="1:13" ht="17.25" x14ac:dyDescent="0.3">
      <c r="A1403" s="210">
        <v>62</v>
      </c>
      <c r="B1403" s="210" t="s">
        <v>2350</v>
      </c>
      <c r="C1403" s="211" t="s">
        <v>452</v>
      </c>
      <c r="D1403" s="211">
        <v>2506</v>
      </c>
      <c r="E1403" s="211" t="s">
        <v>2351</v>
      </c>
      <c r="F1403" s="220">
        <f>IFERROR(VLOOKUP(D1403,'Vta RdV'!$A$3:$B$2000,2,0),0)</f>
        <v>1507.98</v>
      </c>
      <c r="G1403" s="220">
        <f>VLOOKUP(D1403,Objetivos!$G$5:$H$3000,2,0)</f>
        <v>2500.8933866666671</v>
      </c>
      <c r="H1403" s="223">
        <f t="shared" si="51"/>
        <v>0.60297652352542763</v>
      </c>
      <c r="I1403" s="220">
        <f>IF(H1403="",0,RANK($H1403,H1403:H1404,0))</f>
        <v>1</v>
      </c>
      <c r="L1403" s="100"/>
      <c r="M1403" s="84" t="s">
        <v>2582</v>
      </c>
    </row>
    <row r="1404" spans="1:13" ht="18" thickBot="1" x14ac:dyDescent="0.35">
      <c r="A1404" s="212">
        <v>62</v>
      </c>
      <c r="B1404" s="212" t="s">
        <v>2350</v>
      </c>
      <c r="C1404" s="213" t="s">
        <v>452</v>
      </c>
      <c r="D1404" s="213">
        <v>5753</v>
      </c>
      <c r="E1404" s="213" t="s">
        <v>2352</v>
      </c>
      <c r="F1404" s="221">
        <f>IFERROR(VLOOKUP(D1404,'Vta RdV'!$A$3:$B$2000,2,0),0)</f>
        <v>158.51</v>
      </c>
      <c r="G1404" s="221">
        <f>VLOOKUP(D1404,Objetivos!$G$5:$H$3000,2,0)</f>
        <v>2251.033340952381</v>
      </c>
      <c r="H1404" s="224">
        <f t="shared" si="51"/>
        <v>7.0416549198216938E-2</v>
      </c>
      <c r="I1404" s="221">
        <f>IF(H1404="",0,RANK($H1404,H1403:H1404,0))</f>
        <v>2</v>
      </c>
      <c r="L1404" s="100"/>
      <c r="M1404" s="84" t="s">
        <v>2582</v>
      </c>
    </row>
    <row r="1405" spans="1:13" ht="17.25" x14ac:dyDescent="0.3">
      <c r="A1405" s="206">
        <v>62</v>
      </c>
      <c r="B1405" s="206" t="s">
        <v>2350</v>
      </c>
      <c r="C1405" s="207" t="s">
        <v>452</v>
      </c>
      <c r="D1405" s="207">
        <v>2353</v>
      </c>
      <c r="E1405" s="207" t="s">
        <v>2353</v>
      </c>
      <c r="F1405" s="66">
        <f>IFERROR(VLOOKUP(D1405,'Vta RdV'!$A$3:$B$2000,2,0),0)</f>
        <v>3041.04</v>
      </c>
      <c r="G1405" s="66">
        <f>VLOOKUP(D1405,Objetivos!$G$5:$H$3000,2,0)</f>
        <v>2036.5079466666666</v>
      </c>
      <c r="H1405" s="67">
        <f t="shared" si="51"/>
        <v>1.4932620346400023</v>
      </c>
      <c r="I1405" s="66">
        <f>IF(H1405="",0,RANK($H1405,H1405:H1406,0))</f>
        <v>1</v>
      </c>
      <c r="L1405" s="100"/>
      <c r="M1405" s="84" t="s">
        <v>2582</v>
      </c>
    </row>
    <row r="1406" spans="1:13" ht="18" thickBot="1" x14ac:dyDescent="0.35">
      <c r="A1406" s="208">
        <v>62</v>
      </c>
      <c r="B1406" s="208" t="s">
        <v>2350</v>
      </c>
      <c r="C1406" s="209" t="s">
        <v>452</v>
      </c>
      <c r="D1406" s="209">
        <v>52730</v>
      </c>
      <c r="E1406" s="209" t="s">
        <v>2354</v>
      </c>
      <c r="F1406" s="55">
        <f>IFERROR(VLOOKUP(D1406,'Vta RdV'!$A$3:$B$2000,2,0),0)</f>
        <v>852.6</v>
      </c>
      <c r="G1406" s="55">
        <f>VLOOKUP(D1406,Objetivos!$G$5:$H$3000,2,0)</f>
        <v>2009.3171520000001</v>
      </c>
      <c r="H1406" s="56">
        <f t="shared" si="51"/>
        <v>0.4243232578547162</v>
      </c>
      <c r="I1406" s="55">
        <f>IF(H1406="",0,RANK($H1406,H1405:H1406,0))</f>
        <v>2</v>
      </c>
      <c r="L1406" s="100"/>
      <c r="M1406" s="84" t="s">
        <v>2582</v>
      </c>
    </row>
    <row r="1407" spans="1:13" ht="17.25" x14ac:dyDescent="0.3">
      <c r="A1407" s="210">
        <v>62</v>
      </c>
      <c r="B1407" s="210" t="s">
        <v>2350</v>
      </c>
      <c r="C1407" s="211" t="s">
        <v>452</v>
      </c>
      <c r="D1407" s="211">
        <v>2804</v>
      </c>
      <c r="E1407" s="211" t="s">
        <v>2355</v>
      </c>
      <c r="F1407" s="220">
        <f>IFERROR(VLOOKUP(D1407,'Vta RdV'!$A$3:$B$2000,2,0),0)</f>
        <v>791.4</v>
      </c>
      <c r="G1407" s="220">
        <f>VLOOKUP(D1407,Objetivos!$G$5:$H$3000,2,0)</f>
        <v>1664.7456761904764</v>
      </c>
      <c r="H1407" s="223">
        <f t="shared" si="51"/>
        <v>0.47538792941093655</v>
      </c>
      <c r="I1407" s="220">
        <f>IF(H1407="",0,RANK($H1407,H1407:H1408,0))</f>
        <v>1</v>
      </c>
      <c r="L1407" s="100"/>
      <c r="M1407" s="84" t="s">
        <v>2582</v>
      </c>
    </row>
    <row r="1408" spans="1:13" ht="18" thickBot="1" x14ac:dyDescent="0.35">
      <c r="A1408" s="212">
        <v>62</v>
      </c>
      <c r="B1408" s="212" t="s">
        <v>2350</v>
      </c>
      <c r="C1408" s="213" t="s">
        <v>452</v>
      </c>
      <c r="D1408" s="213">
        <v>623</v>
      </c>
      <c r="E1408" s="213" t="s">
        <v>2356</v>
      </c>
      <c r="F1408" s="221">
        <f>IFERROR(VLOOKUP(D1408,'Vta RdV'!$A$3:$B$2000,2,0),0)</f>
        <v>659.85</v>
      </c>
      <c r="G1408" s="221">
        <f>VLOOKUP(D1408,Objetivos!$G$5:$H$3000,2,0)</f>
        <v>1743.6569752380956</v>
      </c>
      <c r="H1408" s="224">
        <f t="shared" si="51"/>
        <v>0.37842879039318944</v>
      </c>
      <c r="I1408" s="221">
        <f>IF(H1408="",0,RANK($H1408,H1407:H1408,0))</f>
        <v>2</v>
      </c>
      <c r="L1408" s="100"/>
      <c r="M1408" s="84" t="s">
        <v>2582</v>
      </c>
    </row>
    <row r="1409" spans="1:13" ht="17.25" x14ac:dyDescent="0.3">
      <c r="A1409" s="206">
        <v>62</v>
      </c>
      <c r="B1409" s="206" t="s">
        <v>2350</v>
      </c>
      <c r="C1409" s="207" t="s">
        <v>452</v>
      </c>
      <c r="D1409" s="207">
        <v>52381</v>
      </c>
      <c r="E1409" s="207" t="s">
        <v>2357</v>
      </c>
      <c r="F1409" s="66">
        <f>IFERROR(VLOOKUP(D1409,'Vta RdV'!$A$3:$B$2000,2,0),0)</f>
        <v>2453.87</v>
      </c>
      <c r="G1409" s="66">
        <f>VLOOKUP(D1409,Objetivos!$G$5:$H$3000,2,0)</f>
        <v>1415.5687280000002</v>
      </c>
      <c r="H1409" s="67">
        <f t="shared" si="51"/>
        <v>1.7334870087635896</v>
      </c>
      <c r="I1409" s="53">
        <f>IF(H1409="",0,RANK($H1409,H1409:H1411,0))</f>
        <v>1</v>
      </c>
      <c r="L1409" s="100"/>
      <c r="M1409" s="84" t="s">
        <v>2582</v>
      </c>
    </row>
    <row r="1410" spans="1:13" ht="17.25" x14ac:dyDescent="0.3">
      <c r="A1410" s="206">
        <v>62</v>
      </c>
      <c r="B1410" s="206" t="s">
        <v>2350</v>
      </c>
      <c r="C1410" s="207" t="s">
        <v>452</v>
      </c>
      <c r="D1410" s="207">
        <v>53796</v>
      </c>
      <c r="E1410" s="207" t="s">
        <v>2358</v>
      </c>
      <c r="F1410" s="66">
        <f>IFERROR(VLOOKUP(D1410,'Vta RdV'!$A$3:$B$2000,2,0),0)</f>
        <v>566.36</v>
      </c>
      <c r="G1410" s="66">
        <f>VLOOKUP(D1410,Objetivos!$G$5:$H$3000,2,0)</f>
        <v>1032.4117561904764</v>
      </c>
      <c r="H1410" s="67">
        <f t="shared" si="51"/>
        <v>0.54857957264050039</v>
      </c>
      <c r="I1410" s="66">
        <f>IF(H1410="",0,RANK($H1410,H1409:H1411,0))</f>
        <v>2</v>
      </c>
      <c r="L1410" s="100"/>
      <c r="M1410" s="84" t="s">
        <v>2582</v>
      </c>
    </row>
    <row r="1411" spans="1:13" ht="18" thickBot="1" x14ac:dyDescent="0.35">
      <c r="A1411" s="208">
        <v>62</v>
      </c>
      <c r="B1411" s="208" t="s">
        <v>2350</v>
      </c>
      <c r="C1411" s="209" t="s">
        <v>452</v>
      </c>
      <c r="D1411" s="209">
        <v>54045</v>
      </c>
      <c r="E1411" s="209" t="s">
        <v>2359</v>
      </c>
      <c r="F1411" s="55">
        <f>IFERROR(VLOOKUP(D1411,'Vta RdV'!$A$3:$B$2000,2,0),0)</f>
        <v>0</v>
      </c>
      <c r="G1411" s="55">
        <f>VLOOKUP(D1411,Objetivos!$G$5:$H$3000,2,0)</f>
        <v>309.76870095238098</v>
      </c>
      <c r="H1411" s="56">
        <f t="shared" si="51"/>
        <v>0</v>
      </c>
      <c r="I1411" s="55">
        <f>IF(H1411="",0,RANK($H1411,H1409:H1411,0))</f>
        <v>3</v>
      </c>
      <c r="L1411" s="100"/>
      <c r="M1411" s="84" t="s">
        <v>2582</v>
      </c>
    </row>
    <row r="1412" spans="1:13" ht="17.25" x14ac:dyDescent="0.3">
      <c r="A1412" s="210">
        <v>62</v>
      </c>
      <c r="B1412" s="210" t="s">
        <v>2360</v>
      </c>
      <c r="C1412" s="211" t="s">
        <v>458</v>
      </c>
      <c r="D1412" s="211">
        <v>5188</v>
      </c>
      <c r="E1412" s="211" t="s">
        <v>2361</v>
      </c>
      <c r="F1412" s="220">
        <f>IFERROR(VLOOKUP(D1412,'Vta RdV'!$A$3:$B$2000,2,0),0)</f>
        <v>1571.3799999999999</v>
      </c>
      <c r="G1412" s="220">
        <f>VLOOKUP(D1412,Objetivos!$G$5:$H$3000,2,0)</f>
        <v>4079.5104380952384</v>
      </c>
      <c r="H1412" s="223">
        <f t="shared" si="51"/>
        <v>0.38518837587131949</v>
      </c>
      <c r="I1412" s="220">
        <f>IF(H1412="",0,RANK($H1412,H1412:H1413,0))</f>
        <v>2</v>
      </c>
      <c r="L1412" s="100"/>
      <c r="M1412" s="84" t="s">
        <v>2582</v>
      </c>
    </row>
    <row r="1413" spans="1:13" ht="18" thickBot="1" x14ac:dyDescent="0.35">
      <c r="A1413" s="212">
        <v>62</v>
      </c>
      <c r="B1413" s="212" t="s">
        <v>2360</v>
      </c>
      <c r="C1413" s="213" t="s">
        <v>458</v>
      </c>
      <c r="D1413" s="213">
        <v>55041</v>
      </c>
      <c r="E1413" s="213" t="s">
        <v>2362</v>
      </c>
      <c r="F1413" s="221">
        <f>IFERROR(VLOOKUP(D1413,'Vta RdV'!$A$3:$B$2000,2,0),0)</f>
        <v>3232.2400000000002</v>
      </c>
      <c r="G1413" s="221">
        <f>VLOOKUP(D1413,Objetivos!$G$5:$H$3000,2,0)</f>
        <v>3535.9610361904761</v>
      </c>
      <c r="H1413" s="224">
        <f t="shared" si="51"/>
        <v>0.91410509531018624</v>
      </c>
      <c r="I1413" s="221">
        <f>IF(H1413="",0,RANK($H1413,H1412:H1413,0))</f>
        <v>1</v>
      </c>
      <c r="L1413" s="100"/>
      <c r="M1413" s="84" t="s">
        <v>2582</v>
      </c>
    </row>
    <row r="1414" spans="1:13" ht="17.25" x14ac:dyDescent="0.3">
      <c r="A1414" s="206">
        <v>62</v>
      </c>
      <c r="B1414" s="206" t="s">
        <v>2360</v>
      </c>
      <c r="C1414" s="207" t="s">
        <v>458</v>
      </c>
      <c r="D1414" s="207">
        <v>87</v>
      </c>
      <c r="E1414" s="207" t="s">
        <v>2363</v>
      </c>
      <c r="F1414" s="66">
        <f>IFERROR(VLOOKUP(D1414,'Vta RdV'!$A$3:$B$2000,2,0),0)</f>
        <v>3155.1099999999997</v>
      </c>
      <c r="G1414" s="66">
        <f>VLOOKUP(D1414,Objetivos!$G$5:$H$3000,2,0)</f>
        <v>3055.3123839999998</v>
      </c>
      <c r="H1414" s="67">
        <f t="shared" si="51"/>
        <v>1.0326636374475546</v>
      </c>
      <c r="I1414" s="66">
        <f>IF(H1414="",0,RANK($H1414,H1414:H1415,0))</f>
        <v>1</v>
      </c>
      <c r="L1414" s="100"/>
      <c r="M1414" s="84" t="s">
        <v>2582</v>
      </c>
    </row>
    <row r="1415" spans="1:13" ht="18" thickBot="1" x14ac:dyDescent="0.35">
      <c r="A1415" s="208">
        <v>62</v>
      </c>
      <c r="B1415" s="208" t="s">
        <v>2360</v>
      </c>
      <c r="C1415" s="209" t="s">
        <v>458</v>
      </c>
      <c r="D1415" s="209">
        <v>42467</v>
      </c>
      <c r="E1415" s="209" t="s">
        <v>2364</v>
      </c>
      <c r="F1415" s="55">
        <f>IFERROR(VLOOKUP(D1415,'Vta RdV'!$A$3:$B$2000,2,0),0)</f>
        <v>0</v>
      </c>
      <c r="G1415" s="55">
        <f>VLOOKUP(D1415,Objetivos!$G$5:$H$3000,2,0)</f>
        <v>1334.7482971428572</v>
      </c>
      <c r="H1415" s="56">
        <f t="shared" si="51"/>
        <v>0</v>
      </c>
      <c r="I1415" s="55">
        <f>IF(H1415="",0,RANK($H1415,H1414:H1415,0))</f>
        <v>2</v>
      </c>
      <c r="L1415" s="100"/>
      <c r="M1415" s="84" t="s">
        <v>2582</v>
      </c>
    </row>
    <row r="1416" spans="1:13" ht="17.25" x14ac:dyDescent="0.3">
      <c r="A1416" s="210">
        <v>62</v>
      </c>
      <c r="B1416" s="210" t="s">
        <v>2360</v>
      </c>
      <c r="C1416" s="211" t="s">
        <v>458</v>
      </c>
      <c r="D1416" s="211">
        <v>52531</v>
      </c>
      <c r="E1416" s="211" t="s">
        <v>2365</v>
      </c>
      <c r="F1416" s="220">
        <f>IFERROR(VLOOKUP(D1416,'Vta RdV'!$A$3:$B$2000,2,0),0)</f>
        <v>1464.2</v>
      </c>
      <c r="G1416" s="220">
        <f>VLOOKUP(D1416,Objetivos!$G$5:$H$3000,2,0)</f>
        <v>2672.9468114285714</v>
      </c>
      <c r="H1416" s="223">
        <f t="shared" si="51"/>
        <v>0.54778493673708761</v>
      </c>
      <c r="I1416" s="220">
        <f>IF(H1416="",0,RANK($H1416,H1416:H1417,0))</f>
        <v>2</v>
      </c>
      <c r="L1416" s="100"/>
      <c r="M1416" s="84" t="s">
        <v>2582</v>
      </c>
    </row>
    <row r="1417" spans="1:13" ht="18" thickBot="1" x14ac:dyDescent="0.35">
      <c r="A1417" s="212">
        <v>62</v>
      </c>
      <c r="B1417" s="212" t="s">
        <v>2360</v>
      </c>
      <c r="C1417" s="213" t="s">
        <v>458</v>
      </c>
      <c r="D1417" s="213">
        <v>10489</v>
      </c>
      <c r="E1417" s="213" t="s">
        <v>2366</v>
      </c>
      <c r="F1417" s="221">
        <f>IFERROR(VLOOKUP(D1417,'Vta RdV'!$A$3:$B$2000,2,0),0)</f>
        <v>1664.1300000000003</v>
      </c>
      <c r="G1417" s="221">
        <f>VLOOKUP(D1417,Objetivos!$G$5:$H$3000,2,0)</f>
        <v>2587.4318880000001</v>
      </c>
      <c r="H1417" s="224">
        <f t="shared" si="51"/>
        <v>0.64315895916638721</v>
      </c>
      <c r="I1417" s="221">
        <f>IF(H1417="",0,RANK($H1417,H1416:H1417,0))</f>
        <v>1</v>
      </c>
      <c r="L1417" s="100"/>
      <c r="M1417" s="84" t="s">
        <v>2582</v>
      </c>
    </row>
    <row r="1418" spans="1:13" ht="17.25" x14ac:dyDescent="0.3">
      <c r="A1418" s="206">
        <v>62</v>
      </c>
      <c r="B1418" s="206" t="s">
        <v>2360</v>
      </c>
      <c r="C1418" s="207" t="s">
        <v>458</v>
      </c>
      <c r="D1418" s="207">
        <v>10081</v>
      </c>
      <c r="E1418" s="207" t="s">
        <v>2367</v>
      </c>
      <c r="F1418" s="66">
        <f>IFERROR(VLOOKUP(D1418,'Vta RdV'!$A$3:$B$2000,2,0),0)</f>
        <v>3102.7000000000003</v>
      </c>
      <c r="G1418" s="66">
        <f>VLOOKUP(D1418,Objetivos!$G$5:$H$3000,2,0)</f>
        <v>2848.5712914285718</v>
      </c>
      <c r="H1418" s="67">
        <f t="shared" ref="H1418:H1480" si="53">+F1418/G1418</f>
        <v>1.0892126903532688</v>
      </c>
      <c r="I1418" s="66">
        <f>IF(H1418="",0,RANK($H1418,H1418:H1419,0))</f>
        <v>2</v>
      </c>
      <c r="L1418" s="100"/>
      <c r="M1418" s="84" t="s">
        <v>2582</v>
      </c>
    </row>
    <row r="1419" spans="1:13" ht="18" thickBot="1" x14ac:dyDescent="0.35">
      <c r="A1419" s="208">
        <v>62</v>
      </c>
      <c r="B1419" s="208" t="s">
        <v>2360</v>
      </c>
      <c r="C1419" s="209" t="s">
        <v>458</v>
      </c>
      <c r="D1419" s="209">
        <v>10180</v>
      </c>
      <c r="E1419" s="209" t="s">
        <v>2368</v>
      </c>
      <c r="F1419" s="55">
        <f>IFERROR(VLOOKUP(D1419,'Vta RdV'!$A$3:$B$2000,2,0),0)</f>
        <v>3206.51</v>
      </c>
      <c r="G1419" s="55">
        <f>VLOOKUP(D1419,Objetivos!$G$5:$H$3000,2,0)</f>
        <v>2818.7751619047622</v>
      </c>
      <c r="H1419" s="56">
        <f t="shared" si="53"/>
        <v>1.1375543687681815</v>
      </c>
      <c r="I1419" s="55">
        <f>IF(H1419="",0,RANK($H1419,H1418:H1419,0))</f>
        <v>1</v>
      </c>
      <c r="L1419" s="100"/>
      <c r="M1419" s="84" t="s">
        <v>2582</v>
      </c>
    </row>
    <row r="1420" spans="1:13" ht="17.25" x14ac:dyDescent="0.3">
      <c r="A1420" s="210">
        <v>62</v>
      </c>
      <c r="B1420" s="210" t="s">
        <v>2360</v>
      </c>
      <c r="C1420" s="211" t="s">
        <v>458</v>
      </c>
      <c r="D1420" s="211">
        <v>58468</v>
      </c>
      <c r="E1420" s="211" t="s">
        <v>2369</v>
      </c>
      <c r="F1420" s="220">
        <f>IFERROR(VLOOKUP(D1420,'Vta RdV'!$A$3:$B$2000,2,0),0)</f>
        <v>1149.23</v>
      </c>
      <c r="G1420" s="220">
        <f>VLOOKUP(D1420,Objetivos!$G$5:$H$3000,2,0)</f>
        <v>2200.8414480000001</v>
      </c>
      <c r="H1420" s="223">
        <f t="shared" si="53"/>
        <v>0.52217755215595152</v>
      </c>
      <c r="I1420" s="220">
        <f>IF(H1420="",0,RANK($H1420,H1420:H1421,0))</f>
        <v>2</v>
      </c>
      <c r="L1420" s="100"/>
      <c r="M1420" s="84" t="s">
        <v>2582</v>
      </c>
    </row>
    <row r="1421" spans="1:13" ht="18" thickBot="1" x14ac:dyDescent="0.35">
      <c r="A1421" s="212">
        <v>62</v>
      </c>
      <c r="B1421" s="212" t="s">
        <v>2360</v>
      </c>
      <c r="C1421" s="213" t="s">
        <v>458</v>
      </c>
      <c r="D1421" s="213">
        <v>5379</v>
      </c>
      <c r="E1421" s="213" t="s">
        <v>2370</v>
      </c>
      <c r="F1421" s="221">
        <f>IFERROR(VLOOKUP(D1421,'Vta RdV'!$A$3:$B$2000,2,0),0)</f>
        <v>1446.29</v>
      </c>
      <c r="G1421" s="221">
        <f>VLOOKUP(D1421,Objetivos!$G$5:$H$3000,2,0)</f>
        <v>1461.0332342857143</v>
      </c>
      <c r="H1421" s="224">
        <f t="shared" si="53"/>
        <v>0.98990903564700761</v>
      </c>
      <c r="I1421" s="221">
        <f>IF(H1421="",0,RANK($H1421,H1420:H1421,0))</f>
        <v>1</v>
      </c>
      <c r="L1421" s="100"/>
      <c r="M1421" s="84" t="s">
        <v>2582</v>
      </c>
    </row>
    <row r="1422" spans="1:13" ht="17.25" x14ac:dyDescent="0.3">
      <c r="A1422" s="206">
        <v>62</v>
      </c>
      <c r="B1422" s="206" t="s">
        <v>2360</v>
      </c>
      <c r="C1422" s="207" t="s">
        <v>458</v>
      </c>
      <c r="D1422" s="207">
        <v>5124</v>
      </c>
      <c r="E1422" s="207" t="s">
        <v>2371</v>
      </c>
      <c r="F1422" s="66">
        <f>IFERROR(VLOOKUP(D1422,'Vta RdV'!$A$3:$B$2000,2,0),0)</f>
        <v>2331.04</v>
      </c>
      <c r="G1422" s="66">
        <f>VLOOKUP(D1422,Objetivos!$G$5:$H$3000,2,0)</f>
        <v>1883.7968719999999</v>
      </c>
      <c r="H1422" s="67">
        <f t="shared" si="53"/>
        <v>1.2374157928849137</v>
      </c>
      <c r="I1422" s="53">
        <f>IF(H1422="",0,RANK($H1422,H1422:H1424,0))</f>
        <v>1</v>
      </c>
      <c r="L1422" s="100"/>
      <c r="M1422" s="84" t="s">
        <v>2582</v>
      </c>
    </row>
    <row r="1423" spans="1:13" ht="17.25" x14ac:dyDescent="0.3">
      <c r="A1423" s="206">
        <v>62</v>
      </c>
      <c r="B1423" s="206" t="s">
        <v>2360</v>
      </c>
      <c r="C1423" s="207" t="s">
        <v>458</v>
      </c>
      <c r="D1423" s="207">
        <v>50255</v>
      </c>
      <c r="E1423" s="207" t="s">
        <v>2372</v>
      </c>
      <c r="F1423" s="66">
        <f>IFERROR(VLOOKUP(D1423,'Vta RdV'!$A$3:$B$2000,2,0),0)</f>
        <v>608.96</v>
      </c>
      <c r="G1423" s="66">
        <f>VLOOKUP(D1423,Objetivos!$G$5:$H$3000,2,0)</f>
        <v>1735.684608</v>
      </c>
      <c r="H1423" s="67">
        <f t="shared" si="53"/>
        <v>0.35084715114325654</v>
      </c>
      <c r="I1423" s="66">
        <f>IF(H1423="",0,RANK($H1423,H1422:H1424,0))</f>
        <v>2</v>
      </c>
      <c r="L1423" s="100"/>
      <c r="M1423" s="84" t="s">
        <v>2582</v>
      </c>
    </row>
    <row r="1424" spans="1:13" ht="18" thickBot="1" x14ac:dyDescent="0.35">
      <c r="A1424" s="208">
        <v>62</v>
      </c>
      <c r="B1424" s="208" t="s">
        <v>2360</v>
      </c>
      <c r="C1424" s="209" t="s">
        <v>458</v>
      </c>
      <c r="D1424" s="209">
        <v>42394</v>
      </c>
      <c r="E1424" s="209" t="s">
        <v>2373</v>
      </c>
      <c r="F1424" s="55">
        <f>IFERROR(VLOOKUP(D1424,'Vta RdV'!$A$3:$B$2000,2,0),0)</f>
        <v>515.66</v>
      </c>
      <c r="G1424" s="55">
        <f>VLOOKUP(D1424,Objetivos!$G$5:$H$3000,2,0)</f>
        <v>1698.1076320000002</v>
      </c>
      <c r="H1424" s="56">
        <f t="shared" si="53"/>
        <v>0.30366744149937364</v>
      </c>
      <c r="I1424" s="55">
        <f>IF(H1424="",0,RANK($H1424,H1422:H1424,0))</f>
        <v>3</v>
      </c>
      <c r="L1424" s="100"/>
      <c r="M1424" s="84" t="s">
        <v>2582</v>
      </c>
    </row>
    <row r="1425" spans="1:13" ht="17.25" x14ac:dyDescent="0.3">
      <c r="A1425" s="210">
        <v>62</v>
      </c>
      <c r="B1425" s="210" t="s">
        <v>2374</v>
      </c>
      <c r="C1425" s="211" t="s">
        <v>460</v>
      </c>
      <c r="D1425" s="211">
        <v>1580</v>
      </c>
      <c r="E1425" s="211" t="s">
        <v>2375</v>
      </c>
      <c r="F1425" s="220">
        <f>IFERROR(VLOOKUP(D1425,'Vta RdV'!$A$3:$B$2000,2,0),0)</f>
        <v>2762.1400000000003</v>
      </c>
      <c r="G1425" s="220">
        <f>VLOOKUP(D1425,Objetivos!$G$5:$H$3000,2,0)</f>
        <v>3827.2647440000001</v>
      </c>
      <c r="H1425" s="223">
        <f t="shared" si="53"/>
        <v>0.72170079279992461</v>
      </c>
      <c r="I1425" s="220">
        <f>IF(H1425="",0,RANK($H1425,H1425:H1426,0))</f>
        <v>1</v>
      </c>
      <c r="L1425" s="100"/>
      <c r="M1425" s="84" t="s">
        <v>2582</v>
      </c>
    </row>
    <row r="1426" spans="1:13" ht="18" thickBot="1" x14ac:dyDescent="0.35">
      <c r="A1426" s="212">
        <v>62</v>
      </c>
      <c r="B1426" s="212" t="s">
        <v>2374</v>
      </c>
      <c r="C1426" s="213" t="s">
        <v>460</v>
      </c>
      <c r="D1426" s="213">
        <v>601</v>
      </c>
      <c r="E1426" s="213" t="s">
        <v>2376</v>
      </c>
      <c r="F1426" s="221">
        <f>IFERROR(VLOOKUP(D1426,'Vta RdV'!$A$3:$B$2000,2,0),0)</f>
        <v>2736.25</v>
      </c>
      <c r="G1426" s="221">
        <f>VLOOKUP(D1426,Objetivos!$G$5:$H$3000,2,0)</f>
        <v>4004.5139520000007</v>
      </c>
      <c r="H1426" s="224">
        <f t="shared" si="53"/>
        <v>0.68329141383897951</v>
      </c>
      <c r="I1426" s="221">
        <f>IF(H1426="",0,RANK($H1426,H1425:H1426,0))</f>
        <v>2</v>
      </c>
      <c r="L1426" s="100"/>
      <c r="M1426" s="84" t="s">
        <v>2582</v>
      </c>
    </row>
    <row r="1427" spans="1:13" ht="17.25" x14ac:dyDescent="0.3">
      <c r="A1427" s="206">
        <v>62</v>
      </c>
      <c r="B1427" s="206" t="s">
        <v>2374</v>
      </c>
      <c r="C1427" s="207" t="s">
        <v>460</v>
      </c>
      <c r="D1427" s="207">
        <v>593</v>
      </c>
      <c r="E1427" s="207" t="s">
        <v>2377</v>
      </c>
      <c r="F1427" s="66">
        <f>IFERROR(VLOOKUP(D1427,'Vta RdV'!$A$3:$B$2000,2,0),0)</f>
        <v>1717.25</v>
      </c>
      <c r="G1427" s="66">
        <f>VLOOKUP(D1427,Objetivos!$G$5:$H$3000,2,0)</f>
        <v>2521.9913142857145</v>
      </c>
      <c r="H1427" s="67">
        <f t="shared" si="53"/>
        <v>0.68091035455701576</v>
      </c>
      <c r="I1427" s="66">
        <f>IF(H1427="",0,RANK($H1427,H1427:H1428,0))</f>
        <v>2</v>
      </c>
      <c r="L1427" s="100"/>
      <c r="M1427" s="84" t="s">
        <v>2582</v>
      </c>
    </row>
    <row r="1428" spans="1:13" ht="18" thickBot="1" x14ac:dyDescent="0.35">
      <c r="A1428" s="208">
        <v>62</v>
      </c>
      <c r="B1428" s="208" t="s">
        <v>2374</v>
      </c>
      <c r="C1428" s="209" t="s">
        <v>460</v>
      </c>
      <c r="D1428" s="209">
        <v>3184</v>
      </c>
      <c r="E1428" s="209" t="s">
        <v>2378</v>
      </c>
      <c r="F1428" s="55">
        <f>IFERROR(VLOOKUP(D1428,'Vta RdV'!$A$3:$B$2000,2,0),0)</f>
        <v>5782.5500000000011</v>
      </c>
      <c r="G1428" s="55">
        <f>VLOOKUP(D1428,Objetivos!$G$5:$H$3000,2,0)</f>
        <v>2989.9173866666665</v>
      </c>
      <c r="H1428" s="56">
        <f t="shared" si="53"/>
        <v>1.9340166473451375</v>
      </c>
      <c r="I1428" s="55">
        <f>IF(H1428="",0,RANK($H1428,H1427:H1428,0))</f>
        <v>1</v>
      </c>
      <c r="L1428" s="100"/>
      <c r="M1428" s="84" t="s">
        <v>2582</v>
      </c>
    </row>
    <row r="1429" spans="1:13" ht="17.25" x14ac:dyDescent="0.3">
      <c r="A1429" s="210">
        <v>62</v>
      </c>
      <c r="B1429" s="210" t="s">
        <v>2374</v>
      </c>
      <c r="C1429" s="211" t="s">
        <v>460</v>
      </c>
      <c r="D1429" s="211">
        <v>3169</v>
      </c>
      <c r="E1429" s="211" t="s">
        <v>2379</v>
      </c>
      <c r="F1429" s="220">
        <f>IFERROR(VLOOKUP(D1429,'Vta RdV'!$A$3:$B$2000,2,0),0)</f>
        <v>643.16</v>
      </c>
      <c r="G1429" s="220">
        <f>VLOOKUP(D1429,Objetivos!$G$5:$H$3000,2,0)</f>
        <v>1827.2293942857145</v>
      </c>
      <c r="H1429" s="223">
        <f t="shared" si="53"/>
        <v>0.35198645666020428</v>
      </c>
      <c r="I1429" s="220">
        <f>IF(H1429="",0,RANK($H1429,H1429:H1430,0))</f>
        <v>1</v>
      </c>
      <c r="L1429" s="100"/>
      <c r="M1429" s="84" t="s">
        <v>2582</v>
      </c>
    </row>
    <row r="1430" spans="1:13" ht="18" thickBot="1" x14ac:dyDescent="0.35">
      <c r="A1430" s="212">
        <v>62</v>
      </c>
      <c r="B1430" s="212" t="s">
        <v>2374</v>
      </c>
      <c r="C1430" s="213" t="s">
        <v>460</v>
      </c>
      <c r="D1430" s="213">
        <v>30503</v>
      </c>
      <c r="E1430" s="213" t="s">
        <v>2380</v>
      </c>
      <c r="F1430" s="221">
        <f>IFERROR(VLOOKUP(D1430,'Vta RdV'!$A$3:$B$2000,2,0),0)</f>
        <v>603.48</v>
      </c>
      <c r="G1430" s="221">
        <f>VLOOKUP(D1430,Objetivos!$G$5:$H$3000,2,0)</f>
        <v>2027.3060720000003</v>
      </c>
      <c r="H1430" s="224">
        <f t="shared" si="53"/>
        <v>0.29767582129552261</v>
      </c>
      <c r="I1430" s="221">
        <f>IF(H1430="",0,RANK($H1430,H1429:H1430,0))</f>
        <v>2</v>
      </c>
      <c r="L1430" s="100"/>
      <c r="M1430" s="84" t="s">
        <v>2582</v>
      </c>
    </row>
    <row r="1431" spans="1:13" ht="17.25" x14ac:dyDescent="0.3">
      <c r="A1431" s="206">
        <v>62</v>
      </c>
      <c r="B1431" s="206" t="s">
        <v>2374</v>
      </c>
      <c r="C1431" s="207" t="s">
        <v>460</v>
      </c>
      <c r="D1431" s="207">
        <v>1623</v>
      </c>
      <c r="E1431" s="207" t="s">
        <v>2382</v>
      </c>
      <c r="F1431" s="66">
        <f>IFERROR(VLOOKUP(D1431,'Vta RdV'!$A$3:$B$2000,2,0),0)</f>
        <v>1623.02</v>
      </c>
      <c r="G1431" s="66">
        <f>VLOOKUP(D1431,Objetivos!$G$5:$H$3000,2,0)</f>
        <v>1842.9992560000001</v>
      </c>
      <c r="H1431" s="67">
        <f t="shared" si="53"/>
        <v>0.88064061595041687</v>
      </c>
      <c r="I1431" s="66">
        <f>IF(H1431="",0,RANK($H1431,H1431:H1432,0))</f>
        <v>1</v>
      </c>
      <c r="L1431" s="100"/>
      <c r="M1431" s="84" t="s">
        <v>2582</v>
      </c>
    </row>
    <row r="1432" spans="1:13" ht="18" thickBot="1" x14ac:dyDescent="0.35">
      <c r="A1432" s="208">
        <v>62</v>
      </c>
      <c r="B1432" s="208" t="s">
        <v>2374</v>
      </c>
      <c r="C1432" s="209" t="s">
        <v>460</v>
      </c>
      <c r="D1432" s="209">
        <v>785</v>
      </c>
      <c r="E1432" s="209" t="s">
        <v>2383</v>
      </c>
      <c r="F1432" s="55">
        <f>IFERROR(VLOOKUP(D1432,'Vta RdV'!$A$3:$B$2000,2,0),0)</f>
        <v>408.42</v>
      </c>
      <c r="G1432" s="55">
        <f>VLOOKUP(D1432,Objetivos!$G$5:$H$3000,2,0)</f>
        <v>1828.0557600000002</v>
      </c>
      <c r="H1432" s="56">
        <f t="shared" si="53"/>
        <v>0.22341769268569794</v>
      </c>
      <c r="I1432" s="55">
        <f>IF(H1432="",0,RANK($H1432,H1431:H1432,0))</f>
        <v>2</v>
      </c>
      <c r="L1432" s="100"/>
      <c r="M1432" s="84" t="s">
        <v>2582</v>
      </c>
    </row>
    <row r="1433" spans="1:13" ht="17.25" x14ac:dyDescent="0.3">
      <c r="A1433" s="210">
        <v>62</v>
      </c>
      <c r="B1433" s="210" t="s">
        <v>2374</v>
      </c>
      <c r="C1433" s="211" t="s">
        <v>460</v>
      </c>
      <c r="D1433" s="211">
        <v>53276</v>
      </c>
      <c r="E1433" s="211" t="s">
        <v>2384</v>
      </c>
      <c r="F1433" s="220">
        <f>IFERROR(VLOOKUP(D1433,'Vta RdV'!$A$3:$B$2000,2,0),0)</f>
        <v>2103.0700000000002</v>
      </c>
      <c r="G1433" s="220">
        <f>VLOOKUP(D1433,Objetivos!$G$5:$H$3000,2,0)</f>
        <v>1524.4855200000002</v>
      </c>
      <c r="H1433" s="223">
        <f t="shared" si="53"/>
        <v>1.3795276979738056</v>
      </c>
      <c r="I1433" s="220">
        <f>IF(H1433="",0,RANK($H1433,H1433:H1434,0))</f>
        <v>1</v>
      </c>
      <c r="L1433" s="100"/>
      <c r="M1433" s="84" t="s">
        <v>2582</v>
      </c>
    </row>
    <row r="1434" spans="1:13" ht="18" thickBot="1" x14ac:dyDescent="0.35">
      <c r="A1434" s="212">
        <v>62</v>
      </c>
      <c r="B1434" s="212" t="s">
        <v>2374</v>
      </c>
      <c r="C1434" s="213" t="s">
        <v>460</v>
      </c>
      <c r="D1434" s="213">
        <v>7944</v>
      </c>
      <c r="E1434" s="213" t="s">
        <v>2385</v>
      </c>
      <c r="F1434" s="221">
        <f>IFERROR(VLOOKUP(D1434,'Vta RdV'!$A$3:$B$2000,2,0),0)</f>
        <v>1146.42</v>
      </c>
      <c r="G1434" s="221">
        <f>VLOOKUP(D1434,Objetivos!$G$5:$H$3000,2,0)</f>
        <v>1407.9343520000002</v>
      </c>
      <c r="H1434" s="224">
        <f t="shared" si="53"/>
        <v>0.8142567147193237</v>
      </c>
      <c r="I1434" s="221">
        <f>IF(H1434="",0,RANK($H1434,H1433:H1434,0))</f>
        <v>2</v>
      </c>
      <c r="L1434" s="100"/>
      <c r="M1434" s="84" t="s">
        <v>2582</v>
      </c>
    </row>
    <row r="1435" spans="1:13" ht="17.25" x14ac:dyDescent="0.3">
      <c r="A1435" s="206">
        <v>62</v>
      </c>
      <c r="B1435" s="206" t="s">
        <v>2374</v>
      </c>
      <c r="C1435" s="207" t="s">
        <v>460</v>
      </c>
      <c r="D1435" s="207">
        <v>9409</v>
      </c>
      <c r="E1435" s="207" t="s">
        <v>2386</v>
      </c>
      <c r="F1435" s="66">
        <f>IFERROR(VLOOKUP(D1435,'Vta RdV'!$A$3:$B$2000,2,0),0)</f>
        <v>900.71</v>
      </c>
      <c r="G1435" s="66">
        <f>VLOOKUP(D1435,Objetivos!$G$5:$H$3000,2,0)</f>
        <v>1208.36592</v>
      </c>
      <c r="H1435" s="67">
        <f t="shared" si="53"/>
        <v>0.74539507039390851</v>
      </c>
      <c r="I1435" s="66">
        <f>IF(H1435="",0,RANK($H1435,H1435:H1436,0))</f>
        <v>1</v>
      </c>
      <c r="L1435" s="100"/>
      <c r="M1435" s="84" t="s">
        <v>2582</v>
      </c>
    </row>
    <row r="1436" spans="1:13" ht="18" thickBot="1" x14ac:dyDescent="0.35">
      <c r="A1436" s="208">
        <v>62</v>
      </c>
      <c r="B1436" s="208" t="s">
        <v>2374</v>
      </c>
      <c r="C1436" s="209" t="s">
        <v>460</v>
      </c>
      <c r="D1436" s="209">
        <v>53767</v>
      </c>
      <c r="E1436" s="209" t="s">
        <v>2387</v>
      </c>
      <c r="F1436" s="55">
        <f>IFERROR(VLOOKUP(D1436,'Vta RdV'!$A$3:$B$2000,2,0),0)</f>
        <v>36.14</v>
      </c>
      <c r="G1436" s="55">
        <f>VLOOKUP(D1436,Objetivos!$G$5:$H$3000,2,0)</f>
        <v>1282.4630160000002</v>
      </c>
      <c r="H1436" s="56">
        <f t="shared" si="53"/>
        <v>2.8180149874980874E-2</v>
      </c>
      <c r="I1436" s="55">
        <f>IF(H1436="",0,RANK($H1436,H1435:H1436,0))</f>
        <v>2</v>
      </c>
      <c r="L1436" s="100"/>
      <c r="M1436" s="84" t="s">
        <v>2582</v>
      </c>
    </row>
    <row r="1437" spans="1:13" ht="17.25" x14ac:dyDescent="0.3">
      <c r="A1437" s="210">
        <v>62</v>
      </c>
      <c r="B1437" s="210" t="s">
        <v>2388</v>
      </c>
      <c r="C1437" s="211" t="s">
        <v>461</v>
      </c>
      <c r="D1437" s="211">
        <v>30291</v>
      </c>
      <c r="E1437" s="211" t="s">
        <v>2389</v>
      </c>
      <c r="F1437" s="220">
        <f>IFERROR(VLOOKUP(D1437,'Vta RdV'!$A$3:$B$2000,2,0),0)</f>
        <v>1261.0800000000002</v>
      </c>
      <c r="G1437" s="220">
        <f>VLOOKUP(D1437,Objetivos!$G$5:$H$3000,2,0)</f>
        <v>2667.8633439999999</v>
      </c>
      <c r="H1437" s="223">
        <f t="shared" si="53"/>
        <v>0.47269287718059377</v>
      </c>
      <c r="I1437" s="220">
        <f>IF(H1437="",0,RANK($H1437,H1437:H1438,0))</f>
        <v>2</v>
      </c>
      <c r="L1437" s="100"/>
      <c r="M1437" s="84" t="s">
        <v>2582</v>
      </c>
    </row>
    <row r="1438" spans="1:13" ht="18" thickBot="1" x14ac:dyDescent="0.35">
      <c r="A1438" s="212">
        <v>62</v>
      </c>
      <c r="B1438" s="212" t="s">
        <v>2388</v>
      </c>
      <c r="C1438" s="213" t="s">
        <v>461</v>
      </c>
      <c r="D1438" s="213">
        <v>1456</v>
      </c>
      <c r="E1438" s="213" t="s">
        <v>2390</v>
      </c>
      <c r="F1438" s="221">
        <f>IFERROR(VLOOKUP(D1438,'Vta RdV'!$A$3:$B$2000,2,0),0)</f>
        <v>1711.9399999999998</v>
      </c>
      <c r="G1438" s="221">
        <f>VLOOKUP(D1438,Objetivos!$G$5:$H$3000,2,0)</f>
        <v>2592.7298666666666</v>
      </c>
      <c r="H1438" s="224">
        <f t="shared" si="53"/>
        <v>0.66028475315129886</v>
      </c>
      <c r="I1438" s="221">
        <f>IF(H1438="",0,RANK($H1438,H1437:H1438,0))</f>
        <v>1</v>
      </c>
      <c r="L1438" s="100"/>
      <c r="M1438" s="84" t="s">
        <v>2582</v>
      </c>
    </row>
    <row r="1439" spans="1:13" ht="17.25" x14ac:dyDescent="0.3">
      <c r="A1439" s="206">
        <v>62</v>
      </c>
      <c r="B1439" s="206" t="s">
        <v>2388</v>
      </c>
      <c r="C1439" s="207" t="s">
        <v>461</v>
      </c>
      <c r="D1439" s="207">
        <v>52507</v>
      </c>
      <c r="E1439" s="207" t="s">
        <v>2391</v>
      </c>
      <c r="F1439" s="66">
        <f>IFERROR(VLOOKUP(D1439,'Vta RdV'!$A$3:$B$2000,2,0),0)</f>
        <v>1763.84</v>
      </c>
      <c r="G1439" s="66">
        <f>VLOOKUP(D1439,Objetivos!$G$5:$H$3000,2,0)</f>
        <v>1845.2019885714287</v>
      </c>
      <c r="H1439" s="67">
        <f t="shared" si="53"/>
        <v>0.95590618854989418</v>
      </c>
      <c r="I1439" s="66">
        <f>IF(H1439="",0,RANK($H1439,H1439:H1440,0))</f>
        <v>1</v>
      </c>
      <c r="L1439" s="100"/>
      <c r="M1439" s="84" t="s">
        <v>2582</v>
      </c>
    </row>
    <row r="1440" spans="1:13" ht="18" thickBot="1" x14ac:dyDescent="0.35">
      <c r="A1440" s="208">
        <v>62</v>
      </c>
      <c r="B1440" s="208" t="s">
        <v>2388</v>
      </c>
      <c r="C1440" s="209" t="s">
        <v>461</v>
      </c>
      <c r="D1440" s="209">
        <v>3942</v>
      </c>
      <c r="E1440" s="209" t="s">
        <v>2392</v>
      </c>
      <c r="F1440" s="55">
        <f>IFERROR(VLOOKUP(D1440,'Vta RdV'!$A$3:$B$2000,2,0),0)</f>
        <v>1269.26</v>
      </c>
      <c r="G1440" s="55">
        <f>VLOOKUP(D1440,Objetivos!$G$5:$H$3000,2,0)</f>
        <v>1846.513241904762</v>
      </c>
      <c r="H1440" s="56">
        <f t="shared" si="53"/>
        <v>0.68738201882088901</v>
      </c>
      <c r="I1440" s="55">
        <f>IF(H1440="",0,RANK($H1440,H1439:H1440,0))</f>
        <v>2</v>
      </c>
      <c r="L1440" s="100"/>
      <c r="M1440" s="84" t="s">
        <v>2582</v>
      </c>
    </row>
    <row r="1441" spans="1:13" ht="17.25" x14ac:dyDescent="0.3">
      <c r="A1441" s="210">
        <v>62</v>
      </c>
      <c r="B1441" s="210" t="s">
        <v>2388</v>
      </c>
      <c r="C1441" s="211" t="s">
        <v>461</v>
      </c>
      <c r="D1441" s="211">
        <v>134</v>
      </c>
      <c r="E1441" s="211" t="s">
        <v>2393</v>
      </c>
      <c r="F1441" s="220">
        <f>IFERROR(VLOOKUP(D1441,'Vta RdV'!$A$3:$B$2000,2,0),0)</f>
        <v>2025.8799999999999</v>
      </c>
      <c r="G1441" s="220">
        <f>VLOOKUP(D1441,Objetivos!$G$5:$H$3000,2,0)</f>
        <v>1713.9031680000001</v>
      </c>
      <c r="H1441" s="223">
        <f t="shared" si="53"/>
        <v>1.1820271050458784</v>
      </c>
      <c r="I1441" s="220">
        <f>IF(H1441="",0,RANK($H1441,H1441:H1442,0))</f>
        <v>1</v>
      </c>
      <c r="L1441" s="100"/>
      <c r="M1441" s="84" t="s">
        <v>2582</v>
      </c>
    </row>
    <row r="1442" spans="1:13" ht="18" thickBot="1" x14ac:dyDescent="0.35">
      <c r="A1442" s="212">
        <v>62</v>
      </c>
      <c r="B1442" s="212" t="s">
        <v>2388</v>
      </c>
      <c r="C1442" s="213" t="s">
        <v>461</v>
      </c>
      <c r="D1442" s="213">
        <v>53960</v>
      </c>
      <c r="E1442" s="213" t="s">
        <v>2394</v>
      </c>
      <c r="F1442" s="221">
        <f>IFERROR(VLOOKUP(D1442,'Vta RdV'!$A$3:$B$2000,2,0),0)</f>
        <v>253.36</v>
      </c>
      <c r="G1442" s="221">
        <f>VLOOKUP(D1442,Objetivos!$G$5:$H$3000,2,0)</f>
        <v>1690.9973714285713</v>
      </c>
      <c r="H1442" s="224">
        <f t="shared" si="53"/>
        <v>0.1498287367448472</v>
      </c>
      <c r="I1442" s="221">
        <f>IF(H1442="",0,RANK($H1442,H1441:H1442,0))</f>
        <v>2</v>
      </c>
      <c r="L1442" s="100"/>
      <c r="M1442" s="84" t="s">
        <v>2582</v>
      </c>
    </row>
    <row r="1443" spans="1:13" ht="17.25" x14ac:dyDescent="0.3">
      <c r="A1443" s="206">
        <v>62</v>
      </c>
      <c r="B1443" s="206" t="s">
        <v>2388</v>
      </c>
      <c r="C1443" s="207" t="s">
        <v>461</v>
      </c>
      <c r="D1443" s="207">
        <v>30500</v>
      </c>
      <c r="E1443" s="207" t="s">
        <v>2395</v>
      </c>
      <c r="F1443" s="66">
        <f>IFERROR(VLOOKUP(D1443,'Vta RdV'!$A$3:$B$2000,2,0),0)</f>
        <v>1374.29</v>
      </c>
      <c r="G1443" s="66">
        <f>VLOOKUP(D1443,Objetivos!$G$5:$H$3000,2,0)</f>
        <v>1443.5301040000002</v>
      </c>
      <c r="H1443" s="67">
        <f t="shared" si="53"/>
        <v>0.95203418078491264</v>
      </c>
      <c r="I1443" s="66" t="e">
        <f>IF(H1443="",0,RANK($H1443,H1443:H1444,0))</f>
        <v>#DIV/0!</v>
      </c>
      <c r="L1443" s="100"/>
      <c r="M1443" s="84" t="s">
        <v>2582</v>
      </c>
    </row>
    <row r="1444" spans="1:13" ht="18" thickBot="1" x14ac:dyDescent="0.35">
      <c r="A1444" s="208">
        <v>62</v>
      </c>
      <c r="B1444" s="208" t="s">
        <v>2388</v>
      </c>
      <c r="C1444" s="209" t="s">
        <v>461</v>
      </c>
      <c r="D1444" s="209">
        <v>52064</v>
      </c>
      <c r="E1444" s="209" t="s">
        <v>2396</v>
      </c>
      <c r="F1444" s="55">
        <f>IFERROR(VLOOKUP(D1444,'Vta RdV'!$A$3:$B$2000,2,0),0)</f>
        <v>0</v>
      </c>
      <c r="G1444" s="55">
        <f>VLOOKUP(D1444,Objetivos!$G$5:$H$3000,2,0)</f>
        <v>0</v>
      </c>
      <c r="H1444" s="56" t="e">
        <f t="shared" si="53"/>
        <v>#DIV/0!</v>
      </c>
      <c r="I1444" s="55" t="e">
        <f>IF(H1444="",0,RANK($H1444,H1443:H1444,0))</f>
        <v>#DIV/0!</v>
      </c>
      <c r="L1444" s="100"/>
      <c r="M1444" s="84" t="s">
        <v>2582</v>
      </c>
    </row>
    <row r="1445" spans="1:13" ht="17.25" x14ac:dyDescent="0.3">
      <c r="A1445" s="246">
        <v>62</v>
      </c>
      <c r="B1445" s="246" t="s">
        <v>2388</v>
      </c>
      <c r="C1445" s="247" t="s">
        <v>461</v>
      </c>
      <c r="D1445" s="247">
        <v>53797</v>
      </c>
      <c r="E1445" s="247" t="s">
        <v>2397</v>
      </c>
      <c r="F1445" s="57">
        <f>IFERROR(VLOOKUP(D1445,'Vta RdV'!$A$3:$B$2000,2,0),0)</f>
        <v>236.63</v>
      </c>
      <c r="G1445" s="57">
        <f>VLOOKUP(D1445,Objetivos!$G$5:$H$3000,2,0)</f>
        <v>1249.0653409523811</v>
      </c>
      <c r="H1445" s="58">
        <f t="shared" si="53"/>
        <v>0.18944565367539182</v>
      </c>
      <c r="I1445" s="241">
        <f>IF(H1445="",0,RANK($H1445,H1445:H1447,0))</f>
        <v>3</v>
      </c>
      <c r="L1445" s="100"/>
      <c r="M1445" s="84" t="s">
        <v>2582</v>
      </c>
    </row>
    <row r="1446" spans="1:13" ht="17.25" x14ac:dyDescent="0.3">
      <c r="A1446" s="239">
        <v>62</v>
      </c>
      <c r="B1446" s="239" t="s">
        <v>2388</v>
      </c>
      <c r="C1446" s="240" t="s">
        <v>461</v>
      </c>
      <c r="D1446" s="240">
        <v>54044</v>
      </c>
      <c r="E1446" s="240" t="s">
        <v>2576</v>
      </c>
      <c r="F1446" s="241">
        <f>IFERROR(VLOOKUP(D1446,'Vta RdV'!$A$3:$B$2000,2,0),0)</f>
        <v>613.45000000000005</v>
      </c>
      <c r="G1446" s="241">
        <f>VLOOKUP(D1446,Objetivos!$G$5:$H$3000,2,0)</f>
        <v>1284.9252495238097</v>
      </c>
      <c r="H1446" s="242">
        <f t="shared" ref="H1446" si="54">+F1446/G1446</f>
        <v>0.47742076842784681</v>
      </c>
      <c r="I1446" s="241">
        <f>IF(H1446="",0,RANK($H1446,H1445:H1447,0))</f>
        <v>2</v>
      </c>
      <c r="L1446" s="100"/>
      <c r="M1446" s="84" t="s">
        <v>2582</v>
      </c>
    </row>
    <row r="1447" spans="1:13" ht="18" thickBot="1" x14ac:dyDescent="0.35">
      <c r="A1447" s="243">
        <v>62</v>
      </c>
      <c r="B1447" s="243" t="s">
        <v>2388</v>
      </c>
      <c r="C1447" s="244" t="s">
        <v>461</v>
      </c>
      <c r="D1447" s="244">
        <v>52329</v>
      </c>
      <c r="E1447" s="244" t="s">
        <v>2398</v>
      </c>
      <c r="F1447" s="59">
        <f>IFERROR(VLOOKUP(D1447,'Vta RdV'!$A$3:$B$2000,2,0),0)</f>
        <v>1091.24</v>
      </c>
      <c r="G1447" s="59">
        <f>VLOOKUP(D1447,Objetivos!$G$5:$H$3000,2,0)</f>
        <v>1417.5035809523808</v>
      </c>
      <c r="H1447" s="60">
        <f t="shared" si="53"/>
        <v>0.76983227038257396</v>
      </c>
      <c r="I1447" s="59">
        <f>IF(H1447="",0,RANK($H1447,H1445:H1447,0))</f>
        <v>1</v>
      </c>
      <c r="L1447" s="100"/>
      <c r="M1447" s="84" t="s">
        <v>2582</v>
      </c>
    </row>
    <row r="1448" spans="1:13" ht="17.25" x14ac:dyDescent="0.3">
      <c r="A1448" s="206">
        <v>62</v>
      </c>
      <c r="B1448" s="206" t="s">
        <v>2399</v>
      </c>
      <c r="C1448" s="207" t="s">
        <v>459</v>
      </c>
      <c r="D1448" s="207">
        <v>6403</v>
      </c>
      <c r="E1448" s="207" t="s">
        <v>2400</v>
      </c>
      <c r="F1448" s="66">
        <f>IFERROR(VLOOKUP(D1448,'Vta RdV'!$A$3:$B$2000,2,0),0)</f>
        <v>2042.8500000000001</v>
      </c>
      <c r="G1448" s="66">
        <f>VLOOKUP(D1448,Objetivos!$G$5:$H$3000,2,0)</f>
        <v>5982.1430095238093</v>
      </c>
      <c r="H1448" s="67">
        <f t="shared" si="53"/>
        <v>0.34149133458489739</v>
      </c>
      <c r="I1448" s="66">
        <f>IF(H1448="",0,RANK($H1448,H1448:H1449,0))</f>
        <v>2</v>
      </c>
      <c r="L1448" s="100"/>
      <c r="M1448" s="84" t="s">
        <v>2582</v>
      </c>
    </row>
    <row r="1449" spans="1:13" ht="18" thickBot="1" x14ac:dyDescent="0.35">
      <c r="A1449" s="208">
        <v>62</v>
      </c>
      <c r="B1449" s="208" t="s">
        <v>2399</v>
      </c>
      <c r="C1449" s="209" t="s">
        <v>459</v>
      </c>
      <c r="D1449" s="209">
        <v>11443</v>
      </c>
      <c r="E1449" s="209" t="s">
        <v>2401</v>
      </c>
      <c r="F1449" s="55">
        <f>IFERROR(VLOOKUP(D1449,'Vta RdV'!$A$3:$B$2000,2,0),0)</f>
        <v>2558.8199999999997</v>
      </c>
      <c r="G1449" s="55">
        <f>VLOOKUP(D1449,Objetivos!$G$5:$H$3000,2,0)</f>
        <v>5772.4263390476199</v>
      </c>
      <c r="H1449" s="56">
        <f t="shared" si="53"/>
        <v>0.44328326594500533</v>
      </c>
      <c r="I1449" s="55">
        <f>IF(H1449="",0,RANK($H1449,H1448:H1449,0))</f>
        <v>1</v>
      </c>
      <c r="L1449" s="100"/>
      <c r="M1449" s="84" t="s">
        <v>2582</v>
      </c>
    </row>
    <row r="1450" spans="1:13" ht="17.25" x14ac:dyDescent="0.3">
      <c r="A1450" s="216">
        <v>62</v>
      </c>
      <c r="B1450" s="216" t="s">
        <v>2399</v>
      </c>
      <c r="C1450" s="217" t="s">
        <v>459</v>
      </c>
      <c r="D1450" s="217">
        <v>52011</v>
      </c>
      <c r="E1450" s="217" t="s">
        <v>2402</v>
      </c>
      <c r="F1450" s="222">
        <f>IFERROR(VLOOKUP(D1450,'Vta RdV'!$A$3:$B$2000,2,0),0)</f>
        <v>6686.8899999999994</v>
      </c>
      <c r="G1450" s="222">
        <f>VLOOKUP(D1450,Objetivos!$G$5:$H$3000,2,0)</f>
        <v>3680.7925714285711</v>
      </c>
      <c r="H1450" s="225">
        <f t="shared" si="53"/>
        <v>1.8166984067251355</v>
      </c>
      <c r="I1450" s="220">
        <f>IF(H1450="",0,RANK($H1450,H1450:H1451,0))</f>
        <v>1</v>
      </c>
      <c r="L1450" s="100"/>
      <c r="M1450" s="84" t="s">
        <v>2582</v>
      </c>
    </row>
    <row r="1451" spans="1:13" ht="18" thickBot="1" x14ac:dyDescent="0.35">
      <c r="A1451" s="212">
        <v>62</v>
      </c>
      <c r="B1451" s="212" t="s">
        <v>2399</v>
      </c>
      <c r="C1451" s="213" t="s">
        <v>459</v>
      </c>
      <c r="D1451" s="213">
        <v>7361</v>
      </c>
      <c r="E1451" s="213" t="s">
        <v>2403</v>
      </c>
      <c r="F1451" s="221">
        <f>IFERROR(VLOOKUP(D1451,'Vta RdV'!$A$3:$B$2000,2,0),0)</f>
        <v>2089.13</v>
      </c>
      <c r="G1451" s="221">
        <f>VLOOKUP(D1451,Objetivos!$G$5:$H$3000,2,0)</f>
        <v>4955.0647619047622</v>
      </c>
      <c r="H1451" s="224">
        <f t="shared" si="53"/>
        <v>0.42161507475372001</v>
      </c>
      <c r="I1451" s="221">
        <f>IF(H1451="",0,RANK($H1451,H1450:H1451,0))</f>
        <v>2</v>
      </c>
      <c r="L1451" s="100"/>
      <c r="M1451" s="84" t="s">
        <v>2582</v>
      </c>
    </row>
    <row r="1452" spans="1:13" ht="17.25" x14ac:dyDescent="0.3">
      <c r="A1452" s="206">
        <v>62</v>
      </c>
      <c r="B1452" s="206" t="s">
        <v>2399</v>
      </c>
      <c r="C1452" s="207" t="s">
        <v>459</v>
      </c>
      <c r="D1452" s="207">
        <v>6404</v>
      </c>
      <c r="E1452" s="207" t="s">
        <v>2404</v>
      </c>
      <c r="F1452" s="66">
        <f>IFERROR(VLOOKUP(D1452,'Vta RdV'!$A$3:$B$2000,2,0),0)</f>
        <v>3040.75</v>
      </c>
      <c r="G1452" s="66">
        <f>VLOOKUP(D1452,Objetivos!$G$5:$H$3000,2,0)</f>
        <v>5246.5657980952383</v>
      </c>
      <c r="H1452" s="67">
        <f t="shared" si="53"/>
        <v>0.57956959218998871</v>
      </c>
      <c r="I1452" s="66">
        <f>IF(H1452="",0,RANK($H1452,H1452:H1453,0))</f>
        <v>1</v>
      </c>
      <c r="L1452" s="100"/>
      <c r="M1452" s="84" t="s">
        <v>2582</v>
      </c>
    </row>
    <row r="1453" spans="1:13" ht="18" thickBot="1" x14ac:dyDescent="0.35">
      <c r="A1453" s="208">
        <v>62</v>
      </c>
      <c r="B1453" s="208" t="s">
        <v>2399</v>
      </c>
      <c r="C1453" s="209" t="s">
        <v>459</v>
      </c>
      <c r="D1453" s="209">
        <v>7770</v>
      </c>
      <c r="E1453" s="209" t="s">
        <v>2405</v>
      </c>
      <c r="F1453" s="55">
        <f>IFERROR(VLOOKUP(D1453,'Vta RdV'!$A$3:$B$2000,2,0),0)</f>
        <v>131.43</v>
      </c>
      <c r="G1453" s="55">
        <f>VLOOKUP(D1453,Objetivos!$G$5:$H$3000,2,0)</f>
        <v>4271.9510628571434</v>
      </c>
      <c r="H1453" s="56">
        <f t="shared" si="53"/>
        <v>3.076580187042164E-2</v>
      </c>
      <c r="I1453" s="55">
        <f>IF(H1453="",0,RANK($H1453,H1452:H1453,0))</f>
        <v>2</v>
      </c>
      <c r="L1453" s="100"/>
      <c r="M1453" s="84" t="s">
        <v>2582</v>
      </c>
    </row>
    <row r="1454" spans="1:13" ht="17.25" x14ac:dyDescent="0.3">
      <c r="A1454" s="216">
        <v>62</v>
      </c>
      <c r="B1454" s="216" t="s">
        <v>2399</v>
      </c>
      <c r="C1454" s="217" t="s">
        <v>459</v>
      </c>
      <c r="D1454" s="217">
        <v>7536</v>
      </c>
      <c r="E1454" s="217" t="s">
        <v>2406</v>
      </c>
      <c r="F1454" s="222">
        <f>IFERROR(VLOOKUP(D1454,'Vta RdV'!$A$3:$B$2000,2,0),0)</f>
        <v>3432.4</v>
      </c>
      <c r="G1454" s="222">
        <f>VLOOKUP(D1454,Objetivos!$G$5:$H$3000,2,0)</f>
        <v>4088.8796160000002</v>
      </c>
      <c r="H1454" s="225">
        <f t="shared" si="53"/>
        <v>0.83944755589497888</v>
      </c>
      <c r="I1454" s="220">
        <f>IF(H1454="",0,RANK($H1454,H1454:H1455,0))</f>
        <v>1</v>
      </c>
      <c r="L1454" s="100"/>
      <c r="M1454" s="84" t="s">
        <v>2582</v>
      </c>
    </row>
    <row r="1455" spans="1:13" ht="18" thickBot="1" x14ac:dyDescent="0.35">
      <c r="A1455" s="212">
        <v>62</v>
      </c>
      <c r="B1455" s="212" t="s">
        <v>2399</v>
      </c>
      <c r="C1455" s="213" t="s">
        <v>459</v>
      </c>
      <c r="D1455" s="213">
        <v>19063</v>
      </c>
      <c r="E1455" s="213" t="s">
        <v>2407</v>
      </c>
      <c r="F1455" s="221">
        <f>IFERROR(VLOOKUP(D1455,'Vta RdV'!$A$3:$B$2000,2,0),0)</f>
        <v>984.51</v>
      </c>
      <c r="G1455" s="221">
        <f>VLOOKUP(D1455,Objetivos!$G$5:$H$3000,2,0)</f>
        <v>3764.7343619047624</v>
      </c>
      <c r="H1455" s="224">
        <f t="shared" si="53"/>
        <v>0.2615084904694015</v>
      </c>
      <c r="I1455" s="221">
        <f>IF(H1455="",0,RANK($H1455,H1454:H1455,0))</f>
        <v>2</v>
      </c>
      <c r="L1455" s="100"/>
      <c r="M1455" s="84" t="s">
        <v>2582</v>
      </c>
    </row>
    <row r="1456" spans="1:13" ht="17.25" x14ac:dyDescent="0.3">
      <c r="A1456" s="206">
        <v>62</v>
      </c>
      <c r="B1456" s="206" t="s">
        <v>2399</v>
      </c>
      <c r="C1456" s="207" t="s">
        <v>459</v>
      </c>
      <c r="D1456" s="207">
        <v>4874</v>
      </c>
      <c r="E1456" s="207" t="s">
        <v>2408</v>
      </c>
      <c r="F1456" s="66">
        <f>IFERROR(VLOOKUP(D1456,'Vta RdV'!$A$3:$B$2000,2,0),0)</f>
        <v>586.34</v>
      </c>
      <c r="G1456" s="66">
        <f>VLOOKUP(D1456,Objetivos!$G$5:$H$3000,2,0)</f>
        <v>3161.0165200000001</v>
      </c>
      <c r="H1456" s="67">
        <f t="shared" si="53"/>
        <v>0.18549096352081071</v>
      </c>
      <c r="I1456" s="66">
        <f>IF(H1456="",0,RANK($H1456,H1456:H1457,0))</f>
        <v>2</v>
      </c>
      <c r="L1456" s="100"/>
      <c r="M1456" s="84" t="s">
        <v>2582</v>
      </c>
    </row>
    <row r="1457" spans="1:13" ht="18" thickBot="1" x14ac:dyDescent="0.35">
      <c r="A1457" s="208">
        <v>62</v>
      </c>
      <c r="B1457" s="208" t="s">
        <v>2399</v>
      </c>
      <c r="C1457" s="209" t="s">
        <v>459</v>
      </c>
      <c r="D1457" s="209">
        <v>53011</v>
      </c>
      <c r="E1457" s="209" t="s">
        <v>2409</v>
      </c>
      <c r="F1457" s="55">
        <f>IFERROR(VLOOKUP(D1457,'Vta RdV'!$A$3:$B$2000,2,0),0)</f>
        <v>1017.74</v>
      </c>
      <c r="G1457" s="55">
        <f>VLOOKUP(D1457,Objetivos!$G$5:$H$3000,2,0)</f>
        <v>3161.1772342857148</v>
      </c>
      <c r="H1457" s="56">
        <f t="shared" si="53"/>
        <v>0.32194968031584092</v>
      </c>
      <c r="I1457" s="55">
        <f>IF(H1457="",0,RANK($H1457,H1456:H1457,0))</f>
        <v>1</v>
      </c>
      <c r="L1457" s="100"/>
      <c r="M1457" s="84" t="s">
        <v>2582</v>
      </c>
    </row>
    <row r="1458" spans="1:13" ht="17.25" x14ac:dyDescent="0.3">
      <c r="A1458" s="210">
        <v>62</v>
      </c>
      <c r="B1458" s="210" t="s">
        <v>2399</v>
      </c>
      <c r="C1458" s="211" t="s">
        <v>459</v>
      </c>
      <c r="D1458" s="211">
        <v>7331</v>
      </c>
      <c r="E1458" s="211" t="s">
        <v>2381</v>
      </c>
      <c r="F1458" s="220">
        <f>IFERROR(VLOOKUP(D1458,'Vta RdV'!$A$3:$B$2000,2,0),0)</f>
        <v>352.13999999999993</v>
      </c>
      <c r="G1458" s="220">
        <f>VLOOKUP(D1458,Objetivos!$G$5:$H$3000,2,0)</f>
        <v>2012.938688</v>
      </c>
      <c r="H1458" s="223">
        <f t="shared" ref="H1458:H1459" si="55">+F1458/G1458</f>
        <v>0.17493826419019073</v>
      </c>
      <c r="I1458" s="220">
        <f>IF(H1458="",0,RANK($H1458,H1458:H1459,0))</f>
        <v>2</v>
      </c>
      <c r="L1458" s="100"/>
      <c r="M1458" s="84" t="s">
        <v>2582</v>
      </c>
    </row>
    <row r="1459" spans="1:13" ht="18" thickBot="1" x14ac:dyDescent="0.35">
      <c r="A1459" s="212">
        <v>62</v>
      </c>
      <c r="B1459" s="212" t="s">
        <v>2399</v>
      </c>
      <c r="C1459" s="213" t="s">
        <v>459</v>
      </c>
      <c r="D1459" s="213">
        <v>40543</v>
      </c>
      <c r="E1459" s="213" t="s">
        <v>2410</v>
      </c>
      <c r="F1459" s="221">
        <f>IFERROR(VLOOKUP(D1459,'Vta RdV'!$A$3:$B$2000,2,0),0)</f>
        <v>1145.8000000000002</v>
      </c>
      <c r="G1459" s="221">
        <f>VLOOKUP(D1459,Objetivos!$G$5:$H$3000,2,0)</f>
        <v>2373.0289371428571</v>
      </c>
      <c r="H1459" s="224">
        <f t="shared" si="55"/>
        <v>0.48284282676280854</v>
      </c>
      <c r="I1459" s="221">
        <f>IF(H1459="",0,RANK($H1459,H1458:H1459,0))</f>
        <v>1</v>
      </c>
      <c r="L1459" s="100"/>
      <c r="M1459" s="84" t="s">
        <v>2582</v>
      </c>
    </row>
    <row r="1460" spans="1:13" ht="17.25" x14ac:dyDescent="0.3">
      <c r="A1460" s="206">
        <v>62</v>
      </c>
      <c r="B1460" s="206" t="s">
        <v>2411</v>
      </c>
      <c r="C1460" s="207" t="s">
        <v>462</v>
      </c>
      <c r="D1460" s="207">
        <v>6120</v>
      </c>
      <c r="E1460" s="207" t="s">
        <v>2412</v>
      </c>
      <c r="F1460" s="66">
        <f>IFERROR(VLOOKUP(D1460,'Vta RdV'!$A$3:$B$2000,2,0),0)</f>
        <v>963.65000000000009</v>
      </c>
      <c r="G1460" s="66">
        <f>VLOOKUP(D1460,Objetivos!$G$5:$H$3000,2,0)</f>
        <v>2706.6105120000002</v>
      </c>
      <c r="H1460" s="67">
        <f t="shared" si="53"/>
        <v>0.35603571172415516</v>
      </c>
      <c r="I1460" s="66">
        <f>IF(H1460="",0,RANK($H1460,H1460:H1461,0))</f>
        <v>2</v>
      </c>
      <c r="L1460" s="100"/>
      <c r="M1460" s="84" t="s">
        <v>2582</v>
      </c>
    </row>
    <row r="1461" spans="1:13" ht="18" thickBot="1" x14ac:dyDescent="0.35">
      <c r="A1461" s="208">
        <v>62</v>
      </c>
      <c r="B1461" s="208" t="s">
        <v>2411</v>
      </c>
      <c r="C1461" s="209" t="s">
        <v>462</v>
      </c>
      <c r="D1461" s="209">
        <v>586</v>
      </c>
      <c r="E1461" s="209" t="s">
        <v>2413</v>
      </c>
      <c r="F1461" s="55">
        <f>IFERROR(VLOOKUP(D1461,'Vta RdV'!$A$3:$B$2000,2,0),0)</f>
        <v>1218.71</v>
      </c>
      <c r="G1461" s="55">
        <f>VLOOKUP(D1461,Objetivos!$G$5:$H$3000,2,0)</f>
        <v>2771.6504320000004</v>
      </c>
      <c r="H1461" s="56">
        <f t="shared" si="53"/>
        <v>0.43970552199852592</v>
      </c>
      <c r="I1461" s="55">
        <f>IF(H1461="",0,RANK($H1461,H1460:H1461,0))</f>
        <v>1</v>
      </c>
      <c r="L1461" s="100"/>
      <c r="M1461" s="84" t="s">
        <v>2582</v>
      </c>
    </row>
    <row r="1462" spans="1:13" ht="17.25" x14ac:dyDescent="0.3">
      <c r="A1462" s="210">
        <v>62</v>
      </c>
      <c r="B1462" s="210" t="s">
        <v>2411</v>
      </c>
      <c r="C1462" s="211" t="s">
        <v>462</v>
      </c>
      <c r="D1462" s="211">
        <v>2580</v>
      </c>
      <c r="E1462" s="211" t="s">
        <v>2414</v>
      </c>
      <c r="F1462" s="220">
        <f>IFERROR(VLOOKUP(D1462,'Vta RdV'!$A$3:$B$2000,2,0),0)</f>
        <v>1187.07</v>
      </c>
      <c r="G1462" s="220">
        <f>VLOOKUP(D1462,Objetivos!$G$5:$H$3000,2,0)</f>
        <v>2101.0127520000001</v>
      </c>
      <c r="H1462" s="223">
        <f t="shared" si="53"/>
        <v>0.56499895056324712</v>
      </c>
      <c r="I1462" s="220">
        <f>IF(H1462="",0,RANK($H1462,H1462:H1463,0))</f>
        <v>1</v>
      </c>
      <c r="L1462" s="100"/>
      <c r="M1462" s="84" t="s">
        <v>2582</v>
      </c>
    </row>
    <row r="1463" spans="1:13" ht="18" thickBot="1" x14ac:dyDescent="0.35">
      <c r="A1463" s="212">
        <v>62</v>
      </c>
      <c r="B1463" s="212" t="s">
        <v>2411</v>
      </c>
      <c r="C1463" s="213" t="s">
        <v>462</v>
      </c>
      <c r="D1463" s="213">
        <v>52653</v>
      </c>
      <c r="E1463" s="213" t="s">
        <v>2415</v>
      </c>
      <c r="F1463" s="221">
        <f>IFERROR(VLOOKUP(D1463,'Vta RdV'!$A$3:$B$2000,2,0),0)</f>
        <v>1008.17</v>
      </c>
      <c r="G1463" s="221">
        <f>VLOOKUP(D1463,Objetivos!$G$5:$H$3000,2,0)</f>
        <v>1840.7548952380953</v>
      </c>
      <c r="H1463" s="224">
        <f t="shared" si="53"/>
        <v>0.54769377640014183</v>
      </c>
      <c r="I1463" s="221">
        <f>IF(H1463="",0,RANK($H1463,H1462:H1463,0))</f>
        <v>2</v>
      </c>
      <c r="L1463" s="100"/>
      <c r="M1463" s="84" t="s">
        <v>2582</v>
      </c>
    </row>
    <row r="1464" spans="1:13" ht="17.25" x14ac:dyDescent="0.3">
      <c r="A1464" s="206">
        <v>62</v>
      </c>
      <c r="B1464" s="206" t="s">
        <v>2411</v>
      </c>
      <c r="C1464" s="207" t="s">
        <v>462</v>
      </c>
      <c r="D1464" s="207">
        <v>52010</v>
      </c>
      <c r="E1464" s="207" t="s">
        <v>2416</v>
      </c>
      <c r="F1464" s="66">
        <f>IFERROR(VLOOKUP(D1464,'Vta RdV'!$A$3:$B$2000,2,0),0)</f>
        <v>821.16</v>
      </c>
      <c r="G1464" s="66">
        <f>VLOOKUP(D1464,Objetivos!$G$5:$H$3000,2,0)</f>
        <v>1706.7603276190475</v>
      </c>
      <c r="H1464" s="67">
        <f t="shared" si="53"/>
        <v>0.48112203378053009</v>
      </c>
      <c r="I1464" s="66">
        <f>IF(H1464="",0,RANK($H1464,H1464:H1465,0))</f>
        <v>2</v>
      </c>
      <c r="L1464" s="100"/>
      <c r="M1464" s="84" t="s">
        <v>2582</v>
      </c>
    </row>
    <row r="1465" spans="1:13" ht="18" thickBot="1" x14ac:dyDescent="0.35">
      <c r="A1465" s="208">
        <v>62</v>
      </c>
      <c r="B1465" s="208" t="s">
        <v>2411</v>
      </c>
      <c r="C1465" s="209" t="s">
        <v>462</v>
      </c>
      <c r="D1465" s="209">
        <v>6302</v>
      </c>
      <c r="E1465" s="209" t="s">
        <v>2417</v>
      </c>
      <c r="F1465" s="55">
        <f>IFERROR(VLOOKUP(D1465,'Vta RdV'!$A$3:$B$2000,2,0),0)</f>
        <v>1278.97</v>
      </c>
      <c r="G1465" s="55">
        <f>VLOOKUP(D1465,Objetivos!$G$5:$H$3000,2,0)</f>
        <v>1401.432380952381</v>
      </c>
      <c r="H1465" s="56">
        <f t="shared" si="53"/>
        <v>0.91261627559286285</v>
      </c>
      <c r="I1465" s="55">
        <f>IF(H1465="",0,RANK($H1465,H1464:H1465,0))</f>
        <v>1</v>
      </c>
      <c r="L1465" s="100"/>
      <c r="M1465" s="84" t="s">
        <v>2582</v>
      </c>
    </row>
    <row r="1466" spans="1:13" ht="17.25" x14ac:dyDescent="0.3">
      <c r="A1466" s="210">
        <v>62</v>
      </c>
      <c r="B1466" s="210" t="s">
        <v>2411</v>
      </c>
      <c r="C1466" s="211" t="s">
        <v>462</v>
      </c>
      <c r="D1466" s="211">
        <v>53059</v>
      </c>
      <c r="E1466" s="211" t="s">
        <v>2418</v>
      </c>
      <c r="F1466" s="220">
        <f>IFERROR(VLOOKUP(D1466,'Vta RdV'!$A$3:$B$2000,2,0),0)</f>
        <v>665.3</v>
      </c>
      <c r="G1466" s="220">
        <f>VLOOKUP(D1466,Objetivos!$G$5:$H$3000,2,0)</f>
        <v>1340.0010590476193</v>
      </c>
      <c r="H1466" s="223">
        <f t="shared" si="53"/>
        <v>0.49649214491878796</v>
      </c>
      <c r="I1466" s="220">
        <f>IF(H1466="",0,RANK($H1466,H1466:H1467,0))</f>
        <v>2</v>
      </c>
      <c r="L1466" s="100"/>
      <c r="M1466" s="84" t="s">
        <v>2582</v>
      </c>
    </row>
    <row r="1467" spans="1:13" ht="18" thickBot="1" x14ac:dyDescent="0.35">
      <c r="A1467" s="212">
        <v>62</v>
      </c>
      <c r="B1467" s="212" t="s">
        <v>2411</v>
      </c>
      <c r="C1467" s="213" t="s">
        <v>462</v>
      </c>
      <c r="D1467" s="213">
        <v>53867</v>
      </c>
      <c r="E1467" s="213" t="s">
        <v>2419</v>
      </c>
      <c r="F1467" s="221">
        <f>IFERROR(VLOOKUP(D1467,'Vta RdV'!$A$3:$B$2000,2,0),0)</f>
        <v>847.45</v>
      </c>
      <c r="G1467" s="221">
        <f>VLOOKUP(D1467,Objetivos!$G$5:$H$3000,2,0)</f>
        <v>1068.7175542857144</v>
      </c>
      <c r="H1467" s="224">
        <f t="shared" si="53"/>
        <v>0.79295974563307303</v>
      </c>
      <c r="I1467" s="221">
        <f>IF(H1467="",0,RANK($H1467,H1466:H1467,0))</f>
        <v>1</v>
      </c>
      <c r="L1467" s="100"/>
      <c r="M1467" s="84" t="s">
        <v>2582</v>
      </c>
    </row>
    <row r="1468" spans="1:13" ht="17.25" x14ac:dyDescent="0.3">
      <c r="A1468" s="206">
        <v>62</v>
      </c>
      <c r="B1468" s="206" t="s">
        <v>2411</v>
      </c>
      <c r="C1468" s="207" t="s">
        <v>462</v>
      </c>
      <c r="D1468" s="207">
        <v>53868</v>
      </c>
      <c r="E1468" s="207" t="s">
        <v>2420</v>
      </c>
      <c r="F1468" s="66">
        <f>IFERROR(VLOOKUP(D1468,'Vta RdV'!$A$3:$B$2000,2,0),0)</f>
        <v>293.75</v>
      </c>
      <c r="G1468" s="66">
        <f>VLOOKUP(D1468,Objetivos!$G$5:$H$3000,2,0)</f>
        <v>1129.60016</v>
      </c>
      <c r="H1468" s="67">
        <f t="shared" si="53"/>
        <v>0.26004776769861648</v>
      </c>
      <c r="I1468" s="66">
        <f>IF(H1468="",0,RANK($H1468,H1468:H1469,0))</f>
        <v>2</v>
      </c>
      <c r="L1468" s="100"/>
      <c r="M1468" s="84" t="s">
        <v>2582</v>
      </c>
    </row>
    <row r="1469" spans="1:13" ht="18" thickBot="1" x14ac:dyDescent="0.35">
      <c r="A1469" s="208">
        <v>62</v>
      </c>
      <c r="B1469" s="208" t="s">
        <v>2411</v>
      </c>
      <c r="C1469" s="209" t="s">
        <v>462</v>
      </c>
      <c r="D1469" s="209">
        <v>54035</v>
      </c>
      <c r="E1469" s="209" t="s">
        <v>2421</v>
      </c>
      <c r="F1469" s="55">
        <f>IFERROR(VLOOKUP(D1469,'Vta RdV'!$A$3:$B$2000,2,0),0)</f>
        <v>768.18000000000006</v>
      </c>
      <c r="G1469" s="55">
        <f>VLOOKUP(D1469,Objetivos!$G$5:$H$3000,2,0)</f>
        <v>604.64581333333342</v>
      </c>
      <c r="H1469" s="56">
        <f t="shared" si="53"/>
        <v>1.2704627784737714</v>
      </c>
      <c r="I1469" s="55">
        <f>IF(H1469="",0,RANK($H1469,H1468:H1469,0))</f>
        <v>1</v>
      </c>
      <c r="L1469" s="100"/>
      <c r="M1469" s="84" t="s">
        <v>2582</v>
      </c>
    </row>
    <row r="1470" spans="1:13" ht="17.25" x14ac:dyDescent="0.3">
      <c r="A1470" s="210">
        <v>62</v>
      </c>
      <c r="B1470" s="210" t="s">
        <v>2422</v>
      </c>
      <c r="C1470" s="211" t="s">
        <v>463</v>
      </c>
      <c r="D1470" s="211">
        <v>621</v>
      </c>
      <c r="E1470" s="211" t="s">
        <v>2423</v>
      </c>
      <c r="F1470" s="220">
        <f>IFERROR(VLOOKUP(D1470,'Vta RdV'!$A$3:$B$2000,2,0),0)</f>
        <v>662.12</v>
      </c>
      <c r="G1470" s="220">
        <f>VLOOKUP(D1470,Objetivos!$G$5:$H$3000,2,0)</f>
        <v>3030.6743085714284</v>
      </c>
      <c r="H1470" s="223">
        <f t="shared" si="53"/>
        <v>0.21847283230909234</v>
      </c>
      <c r="I1470" s="220">
        <f>IF(H1470="",0,RANK($H1470,H1470:H1471,0))</f>
        <v>2</v>
      </c>
      <c r="L1470" s="100"/>
      <c r="M1470" s="84" t="s">
        <v>2582</v>
      </c>
    </row>
    <row r="1471" spans="1:13" ht="18" thickBot="1" x14ac:dyDescent="0.35">
      <c r="A1471" s="212">
        <v>62</v>
      </c>
      <c r="B1471" s="212" t="s">
        <v>2422</v>
      </c>
      <c r="C1471" s="213" t="s">
        <v>463</v>
      </c>
      <c r="D1471" s="213">
        <v>6134</v>
      </c>
      <c r="E1471" s="213" t="s">
        <v>2424</v>
      </c>
      <c r="F1471" s="221">
        <f>IFERROR(VLOOKUP(D1471,'Vta RdV'!$A$3:$B$2000,2,0),0)</f>
        <v>3012.67</v>
      </c>
      <c r="G1471" s="221">
        <f>VLOOKUP(D1471,Objetivos!$G$5:$H$3000,2,0)</f>
        <v>2799.71504</v>
      </c>
      <c r="H1471" s="224">
        <f t="shared" si="53"/>
        <v>1.0760630839058536</v>
      </c>
      <c r="I1471" s="221">
        <f>IF(H1471="",0,RANK($H1471,H1470:H1471,0))</f>
        <v>1</v>
      </c>
      <c r="L1471" s="100"/>
      <c r="M1471" s="84" t="s">
        <v>2582</v>
      </c>
    </row>
    <row r="1472" spans="1:13" ht="17.25" x14ac:dyDescent="0.3">
      <c r="A1472" s="206">
        <v>62</v>
      </c>
      <c r="B1472" s="206" t="s">
        <v>2422</v>
      </c>
      <c r="C1472" s="207" t="s">
        <v>463</v>
      </c>
      <c r="D1472" s="207">
        <v>6246</v>
      </c>
      <c r="E1472" s="207" t="s">
        <v>2425</v>
      </c>
      <c r="F1472" s="66">
        <f>IFERROR(VLOOKUP(D1472,'Vta RdV'!$A$3:$B$2000,2,0),0)</f>
        <v>3172.61</v>
      </c>
      <c r="G1472" s="66">
        <f>VLOOKUP(D1472,Objetivos!$G$5:$H$3000,2,0)</f>
        <v>2314.6467520000001</v>
      </c>
      <c r="H1472" s="67">
        <f t="shared" si="53"/>
        <v>1.3706670347251328</v>
      </c>
      <c r="I1472" s="66">
        <f>IF(H1472="",0,RANK($H1472,H1472:H1473,0))</f>
        <v>1</v>
      </c>
      <c r="L1472" s="100"/>
      <c r="M1472" s="84" t="s">
        <v>2582</v>
      </c>
    </row>
    <row r="1473" spans="1:13" ht="18" thickBot="1" x14ac:dyDescent="0.35">
      <c r="A1473" s="208">
        <v>62</v>
      </c>
      <c r="B1473" s="208" t="s">
        <v>2422</v>
      </c>
      <c r="C1473" s="209" t="s">
        <v>463</v>
      </c>
      <c r="D1473" s="209">
        <v>6224</v>
      </c>
      <c r="E1473" s="209" t="s">
        <v>2426</v>
      </c>
      <c r="F1473" s="55">
        <f>IFERROR(VLOOKUP(D1473,'Vta RdV'!$A$3:$B$2000,2,0),0)</f>
        <v>1105.98</v>
      </c>
      <c r="G1473" s="55">
        <f>VLOOKUP(D1473,Objetivos!$G$5:$H$3000,2,0)</f>
        <v>2159.7295695238095</v>
      </c>
      <c r="H1473" s="56">
        <f t="shared" si="53"/>
        <v>0.51209189132130706</v>
      </c>
      <c r="I1473" s="55">
        <f>IF(H1473="",0,RANK($H1473,H1472:H1473,0))</f>
        <v>2</v>
      </c>
      <c r="L1473" s="100"/>
      <c r="M1473" s="84" t="s">
        <v>2582</v>
      </c>
    </row>
    <row r="1474" spans="1:13" ht="17.25" x14ac:dyDescent="0.3">
      <c r="A1474" s="210">
        <v>62</v>
      </c>
      <c r="B1474" s="210" t="s">
        <v>2422</v>
      </c>
      <c r="C1474" s="211" t="s">
        <v>463</v>
      </c>
      <c r="D1474" s="211">
        <v>19215</v>
      </c>
      <c r="E1474" s="211" t="s">
        <v>2427</v>
      </c>
      <c r="F1474" s="220">
        <f>IFERROR(VLOOKUP(D1474,'Vta RdV'!$A$3:$B$2000,2,0),0)</f>
        <v>1927.5700000000002</v>
      </c>
      <c r="G1474" s="220">
        <f>VLOOKUP(D1474,Objetivos!$G$5:$H$3000,2,0)</f>
        <v>2288.909241904762</v>
      </c>
      <c r="H1474" s="223">
        <f t="shared" si="53"/>
        <v>0.84213474466813454</v>
      </c>
      <c r="I1474" s="220">
        <f>IF(H1474="",0,RANK($H1474,H1474:H1475,0))</f>
        <v>1</v>
      </c>
      <c r="L1474" s="100"/>
      <c r="M1474" s="84" t="s">
        <v>2582</v>
      </c>
    </row>
    <row r="1475" spans="1:13" ht="18" thickBot="1" x14ac:dyDescent="0.35">
      <c r="A1475" s="212">
        <v>62</v>
      </c>
      <c r="B1475" s="212" t="s">
        <v>2422</v>
      </c>
      <c r="C1475" s="213" t="s">
        <v>463</v>
      </c>
      <c r="D1475" s="213">
        <v>6379</v>
      </c>
      <c r="E1475" s="213" t="s">
        <v>2428</v>
      </c>
      <c r="F1475" s="221">
        <f>IFERROR(VLOOKUP(D1475,'Vta RdV'!$A$3:$B$2000,2,0),0)</f>
        <v>1430.9099999999999</v>
      </c>
      <c r="G1475" s="221">
        <f>VLOOKUP(D1475,Objetivos!$G$5:$H$3000,2,0)</f>
        <v>1884.553287619048</v>
      </c>
      <c r="H1475" s="224">
        <f t="shared" si="53"/>
        <v>0.7592833852991322</v>
      </c>
      <c r="I1475" s="221">
        <f>IF(H1475="",0,RANK($H1475,H1474:H1475,0))</f>
        <v>2</v>
      </c>
      <c r="L1475" s="100"/>
      <c r="M1475" s="84" t="s">
        <v>2582</v>
      </c>
    </row>
    <row r="1476" spans="1:13" ht="17.25" x14ac:dyDescent="0.3">
      <c r="A1476" s="206">
        <v>62</v>
      </c>
      <c r="B1476" s="206" t="s">
        <v>2422</v>
      </c>
      <c r="C1476" s="207" t="s">
        <v>463</v>
      </c>
      <c r="D1476" s="207">
        <v>52959</v>
      </c>
      <c r="E1476" s="207" t="s">
        <v>2429</v>
      </c>
      <c r="F1476" s="66">
        <f>IFERROR(VLOOKUP(D1476,'Vta RdV'!$A$3:$B$2000,2,0),0)</f>
        <v>0</v>
      </c>
      <c r="G1476" s="66">
        <f>VLOOKUP(D1476,Objetivos!$G$5:$H$3000,2,0)</f>
        <v>0</v>
      </c>
      <c r="H1476" s="67" t="e">
        <f t="shared" si="53"/>
        <v>#DIV/0!</v>
      </c>
      <c r="I1476" s="66" t="e">
        <f>IF(H1476="",0,RANK($H1476,H1476:H1477,0))</f>
        <v>#DIV/0!</v>
      </c>
      <c r="L1476" s="100"/>
      <c r="M1476" s="84" t="s">
        <v>2582</v>
      </c>
    </row>
    <row r="1477" spans="1:13" ht="18" thickBot="1" x14ac:dyDescent="0.35">
      <c r="A1477" s="208">
        <v>62</v>
      </c>
      <c r="B1477" s="208" t="s">
        <v>2422</v>
      </c>
      <c r="C1477" s="209" t="s">
        <v>463</v>
      </c>
      <c r="D1477" s="209">
        <v>52733</v>
      </c>
      <c r="E1477" s="209" t="s">
        <v>2430</v>
      </c>
      <c r="F1477" s="55">
        <f>IFERROR(VLOOKUP(D1477,'Vta RdV'!$A$3:$B$2000,2,0),0)</f>
        <v>1496.1200000000001</v>
      </c>
      <c r="G1477" s="55">
        <f>VLOOKUP(D1477,Objetivos!$G$5:$H$3000,2,0)</f>
        <v>1657.6316876190476</v>
      </c>
      <c r="H1477" s="56">
        <f t="shared" si="53"/>
        <v>0.90256479239303389</v>
      </c>
      <c r="I1477" s="55" t="e">
        <f>IF(H1477="",0,RANK($H1477,H1476:H1477,0))</f>
        <v>#DIV/0!</v>
      </c>
      <c r="L1477" s="100"/>
      <c r="M1477" s="84" t="s">
        <v>2582</v>
      </c>
    </row>
    <row r="1478" spans="1:13" ht="17.25" x14ac:dyDescent="0.3">
      <c r="A1478" s="210">
        <v>62</v>
      </c>
      <c r="B1478" s="210" t="s">
        <v>2422</v>
      </c>
      <c r="C1478" s="211" t="s">
        <v>463</v>
      </c>
      <c r="D1478" s="211">
        <v>10277</v>
      </c>
      <c r="E1478" s="211" t="s">
        <v>2431</v>
      </c>
      <c r="F1478" s="220">
        <f>IFERROR(VLOOKUP(D1478,'Vta RdV'!$A$3:$B$2000,2,0),0)</f>
        <v>983.71</v>
      </c>
      <c r="G1478" s="220">
        <f>VLOOKUP(D1478,Objetivos!$G$5:$H$3000,2,0)</f>
        <v>1572.3226895238095</v>
      </c>
      <c r="H1478" s="223">
        <f t="shared" si="53"/>
        <v>0.62564129269032209</v>
      </c>
      <c r="I1478" s="220">
        <f>IF(H1478="",0,RANK($H1478,H1478:H1479,0))</f>
        <v>2</v>
      </c>
      <c r="L1478" s="100"/>
      <c r="M1478" s="84" t="s">
        <v>2582</v>
      </c>
    </row>
    <row r="1479" spans="1:13" ht="18" thickBot="1" x14ac:dyDescent="0.35">
      <c r="A1479" s="212">
        <v>62</v>
      </c>
      <c r="B1479" s="212" t="s">
        <v>2422</v>
      </c>
      <c r="C1479" s="213" t="s">
        <v>463</v>
      </c>
      <c r="D1479" s="213">
        <v>52007</v>
      </c>
      <c r="E1479" s="213" t="s">
        <v>2432</v>
      </c>
      <c r="F1479" s="221">
        <f>IFERROR(VLOOKUP(D1479,'Vta RdV'!$A$3:$B$2000,2,0),0)</f>
        <v>1295.3</v>
      </c>
      <c r="G1479" s="221">
        <f>VLOOKUP(D1479,Objetivos!$G$5:$H$3000,2,0)</f>
        <v>1332.290217142857</v>
      </c>
      <c r="H1479" s="224">
        <f t="shared" si="53"/>
        <v>0.97223561603403208</v>
      </c>
      <c r="I1479" s="221">
        <f>IF(H1479="",0,RANK($H1479,H1478:H1479,0))</f>
        <v>1</v>
      </c>
      <c r="L1479" s="100"/>
      <c r="M1479" s="84" t="s">
        <v>2582</v>
      </c>
    </row>
    <row r="1480" spans="1:13" ht="17.25" x14ac:dyDescent="0.3">
      <c r="A1480" s="206">
        <v>62</v>
      </c>
      <c r="B1480" s="206" t="s">
        <v>2422</v>
      </c>
      <c r="C1480" s="207" t="s">
        <v>463</v>
      </c>
      <c r="D1480" s="207">
        <v>53676</v>
      </c>
      <c r="E1480" s="207" t="s">
        <v>2433</v>
      </c>
      <c r="F1480" s="66">
        <f>IFERROR(VLOOKUP(D1480,'Vta RdV'!$A$3:$B$2000,2,0),0)</f>
        <v>699.38</v>
      </c>
      <c r="G1480" s="66">
        <f>VLOOKUP(D1480,Objetivos!$G$5:$H$3000,2,0)</f>
        <v>1111.3055923809522</v>
      </c>
      <c r="H1480" s="67">
        <f t="shared" si="53"/>
        <v>0.62933184606908255</v>
      </c>
      <c r="I1480" s="53">
        <f>IF(H1480="",0,RANK($H1480,H1480:H1482,0))</f>
        <v>3</v>
      </c>
      <c r="L1480" s="100"/>
      <c r="M1480" s="84" t="s">
        <v>2582</v>
      </c>
    </row>
    <row r="1481" spans="1:13" ht="17.25" x14ac:dyDescent="0.3">
      <c r="A1481" s="206">
        <v>62</v>
      </c>
      <c r="B1481" s="206" t="s">
        <v>2422</v>
      </c>
      <c r="C1481" s="207" t="s">
        <v>463</v>
      </c>
      <c r="D1481" s="207">
        <v>53961</v>
      </c>
      <c r="E1481" s="207" t="s">
        <v>2434</v>
      </c>
      <c r="F1481" s="66">
        <f>IFERROR(VLOOKUP(D1481,'Vta RdV'!$A$3:$B$2000,2,0),0)</f>
        <v>814.05</v>
      </c>
      <c r="G1481" s="66">
        <f>VLOOKUP(D1481,Objetivos!$G$5:$H$3000,2,0)</f>
        <v>972.39206095238103</v>
      </c>
      <c r="H1481" s="67">
        <f t="shared" ref="H1481:H1540" si="56">+F1481/G1481</f>
        <v>0.83716232648249145</v>
      </c>
      <c r="I1481" s="66">
        <f>IF(H1481="",0,RANK($H1481,H1480:H1482,0))</f>
        <v>2</v>
      </c>
      <c r="L1481" s="100"/>
      <c r="M1481" s="84" t="s">
        <v>2582</v>
      </c>
    </row>
    <row r="1482" spans="1:13" ht="18" thickBot="1" x14ac:dyDescent="0.35">
      <c r="A1482" s="208">
        <v>62</v>
      </c>
      <c r="B1482" s="208" t="s">
        <v>2422</v>
      </c>
      <c r="C1482" s="209" t="s">
        <v>463</v>
      </c>
      <c r="D1482" s="209">
        <v>53131</v>
      </c>
      <c r="E1482" s="209" t="s">
        <v>2435</v>
      </c>
      <c r="F1482" s="55">
        <f>IFERROR(VLOOKUP(D1482,'Vta RdV'!$A$3:$B$2000,2,0),0)</f>
        <v>1829.13</v>
      </c>
      <c r="G1482" s="55">
        <f>VLOOKUP(D1482,Objetivos!$G$5:$H$3000,2,0)</f>
        <v>640.70139428571429</v>
      </c>
      <c r="H1482" s="56">
        <f t="shared" si="56"/>
        <v>2.8548868729077843</v>
      </c>
      <c r="I1482" s="55">
        <f>IF(H1482="",0,RANK($H1482,H1480:H1482,0))</f>
        <v>1</v>
      </c>
      <c r="L1482" s="100"/>
      <c r="M1482" s="84" t="s">
        <v>2582</v>
      </c>
    </row>
    <row r="1483" spans="1:13" ht="17.25" x14ac:dyDescent="0.3">
      <c r="A1483" s="210">
        <v>63</v>
      </c>
      <c r="B1483" s="210" t="s">
        <v>2436</v>
      </c>
      <c r="C1483" s="211" t="s">
        <v>464</v>
      </c>
      <c r="D1483" s="211">
        <v>80</v>
      </c>
      <c r="E1483" s="211" t="s">
        <v>2437</v>
      </c>
      <c r="F1483" s="220">
        <f>IFERROR(VLOOKUP(D1483,'Vta RdV'!$A$3:$B$2000,2,0),0)</f>
        <v>4749.3499999999995</v>
      </c>
      <c r="G1483" s="220">
        <f>VLOOKUP(D1483,Objetivos!$G$5:$H$3000,2,0)</f>
        <v>7430.0276799999992</v>
      </c>
      <c r="H1483" s="223">
        <f t="shared" si="56"/>
        <v>0.63921027007533304</v>
      </c>
      <c r="I1483" s="220">
        <f>IF(H1483="",0,RANK($H1483,H1483:H1484,0))</f>
        <v>1</v>
      </c>
      <c r="L1483" s="100"/>
      <c r="M1483" s="84" t="s">
        <v>2582</v>
      </c>
    </row>
    <row r="1484" spans="1:13" ht="18" thickBot="1" x14ac:dyDescent="0.35">
      <c r="A1484" s="212">
        <v>63</v>
      </c>
      <c r="B1484" s="212" t="s">
        <v>2436</v>
      </c>
      <c r="C1484" s="213" t="s">
        <v>464</v>
      </c>
      <c r="D1484" s="213">
        <v>1059</v>
      </c>
      <c r="E1484" s="213" t="s">
        <v>2438</v>
      </c>
      <c r="F1484" s="221">
        <f>IFERROR(VLOOKUP(D1484,'Vta RdV'!$A$3:$B$2000,2,0),0)</f>
        <v>0</v>
      </c>
      <c r="G1484" s="221">
        <f>VLOOKUP(D1484,Objetivos!$G$5:$H$3000,2,0)</f>
        <v>4054.1714895238097</v>
      </c>
      <c r="H1484" s="224">
        <f t="shared" si="56"/>
        <v>0</v>
      </c>
      <c r="I1484" s="221">
        <f>IF(H1484="",0,RANK($H1484,H1483:H1484,0))</f>
        <v>2</v>
      </c>
      <c r="L1484" s="100"/>
      <c r="M1484" s="84" t="s">
        <v>2582</v>
      </c>
    </row>
    <row r="1485" spans="1:13" ht="17.25" x14ac:dyDescent="0.3">
      <c r="A1485" s="206">
        <v>63</v>
      </c>
      <c r="B1485" s="206" t="s">
        <v>2436</v>
      </c>
      <c r="C1485" s="207" t="s">
        <v>464</v>
      </c>
      <c r="D1485" s="207">
        <v>5620</v>
      </c>
      <c r="E1485" s="207" t="s">
        <v>2439</v>
      </c>
      <c r="F1485" s="66">
        <f>IFERROR(VLOOKUP(D1485,'Vta RdV'!$A$3:$B$2000,2,0),0)</f>
        <v>1525.6100000000001</v>
      </c>
      <c r="G1485" s="66">
        <f>VLOOKUP(D1485,Objetivos!$G$5:$H$3000,2,0)</f>
        <v>2609.501059047619</v>
      </c>
      <c r="H1485" s="67">
        <f t="shared" si="56"/>
        <v>0.58463666635061529</v>
      </c>
      <c r="I1485" s="53">
        <f>IF(H1485="",0,RANK($H1485,H1485:H1487,0))</f>
        <v>1</v>
      </c>
      <c r="L1485" s="100"/>
      <c r="M1485" s="84" t="s">
        <v>2582</v>
      </c>
    </row>
    <row r="1486" spans="1:13" ht="17.25" x14ac:dyDescent="0.3">
      <c r="A1486" s="206">
        <v>63</v>
      </c>
      <c r="B1486" s="206" t="s">
        <v>2436</v>
      </c>
      <c r="C1486" s="207" t="s">
        <v>464</v>
      </c>
      <c r="D1486" s="207">
        <v>1535</v>
      </c>
      <c r="E1486" s="207" t="s">
        <v>2440</v>
      </c>
      <c r="F1486" s="66">
        <f>IFERROR(VLOOKUP(D1486,'Vta RdV'!$A$3:$B$2000,2,0),0)</f>
        <v>1025.69</v>
      </c>
      <c r="G1486" s="66">
        <f>VLOOKUP(D1486,Objetivos!$G$5:$H$3000,2,0)</f>
        <v>3146.8271619047623</v>
      </c>
      <c r="H1486" s="67">
        <f t="shared" si="56"/>
        <v>0.32594418035312556</v>
      </c>
      <c r="I1486" s="66">
        <f>IF(H1486="",0,RANK($H1486,H1485:H1487,0))</f>
        <v>2</v>
      </c>
      <c r="L1486" s="100"/>
      <c r="M1486" s="84" t="s">
        <v>2582</v>
      </c>
    </row>
    <row r="1487" spans="1:13" ht="18" thickBot="1" x14ac:dyDescent="0.35">
      <c r="A1487" s="208">
        <v>63</v>
      </c>
      <c r="B1487" s="208" t="s">
        <v>2436</v>
      </c>
      <c r="C1487" s="209" t="s">
        <v>464</v>
      </c>
      <c r="D1487" s="209">
        <v>41</v>
      </c>
      <c r="E1487" s="209" t="s">
        <v>2441</v>
      </c>
      <c r="F1487" s="55">
        <f>IFERROR(VLOOKUP(D1487,'Vta RdV'!$A$3:$B$2000,2,0),0)</f>
        <v>305.69</v>
      </c>
      <c r="G1487" s="55">
        <f>VLOOKUP(D1487,Objetivos!$G$5:$H$3000,2,0)</f>
        <v>2844.8704076190475</v>
      </c>
      <c r="H1487" s="56">
        <f t="shared" si="56"/>
        <v>0.1074530492430552</v>
      </c>
      <c r="I1487" s="55">
        <f>IF(H1487="",0,RANK($H1487,H1485:H1487,0))</f>
        <v>3</v>
      </c>
      <c r="L1487" s="100"/>
      <c r="M1487" s="84" t="s">
        <v>2582</v>
      </c>
    </row>
    <row r="1488" spans="1:13" ht="17.25" x14ac:dyDescent="0.3">
      <c r="A1488" s="210">
        <v>63</v>
      </c>
      <c r="B1488" s="210" t="s">
        <v>2436</v>
      </c>
      <c r="C1488" s="211" t="s">
        <v>464</v>
      </c>
      <c r="D1488" s="211">
        <v>43</v>
      </c>
      <c r="E1488" s="211" t="s">
        <v>2442</v>
      </c>
      <c r="F1488" s="220">
        <f>IFERROR(VLOOKUP(D1488,'Vta RdV'!$A$3:$B$2000,2,0),0)</f>
        <v>1158.4000000000001</v>
      </c>
      <c r="G1488" s="220">
        <f>VLOOKUP(D1488,Objetivos!$G$5:$H$3000,2,0)</f>
        <v>2477.8154438095244</v>
      </c>
      <c r="H1488" s="223">
        <f t="shared" si="56"/>
        <v>0.46750858821794039</v>
      </c>
      <c r="I1488" s="220">
        <f>IF(H1488="",0,RANK($H1488,H1488:H1489,0))</f>
        <v>2</v>
      </c>
      <c r="L1488" s="100"/>
      <c r="M1488" s="84" t="s">
        <v>2582</v>
      </c>
    </row>
    <row r="1489" spans="1:13" ht="18" thickBot="1" x14ac:dyDescent="0.35">
      <c r="A1489" s="212">
        <v>63</v>
      </c>
      <c r="B1489" s="212" t="s">
        <v>2436</v>
      </c>
      <c r="C1489" s="213" t="s">
        <v>464</v>
      </c>
      <c r="D1489" s="213">
        <v>53724</v>
      </c>
      <c r="E1489" s="213" t="s">
        <v>2443</v>
      </c>
      <c r="F1489" s="221">
        <f>IFERROR(VLOOKUP(D1489,'Vta RdV'!$A$3:$B$2000,2,0),0)</f>
        <v>1531.5</v>
      </c>
      <c r="G1489" s="221">
        <f>VLOOKUP(D1489,Objetivos!$G$5:$H$3000,2,0)</f>
        <v>1907.7338895238097</v>
      </c>
      <c r="H1489" s="224">
        <f t="shared" si="56"/>
        <v>0.80278492110987154</v>
      </c>
      <c r="I1489" s="221">
        <f>IF(H1489="",0,RANK($H1489,H1488:H1489,0))</f>
        <v>1</v>
      </c>
      <c r="L1489" s="100"/>
      <c r="M1489" s="84" t="s">
        <v>2582</v>
      </c>
    </row>
    <row r="1490" spans="1:13" ht="17.25" x14ac:dyDescent="0.3">
      <c r="A1490" s="206">
        <v>63</v>
      </c>
      <c r="B1490" s="206" t="s">
        <v>2444</v>
      </c>
      <c r="C1490" s="207" t="s">
        <v>465</v>
      </c>
      <c r="D1490" s="207">
        <v>860</v>
      </c>
      <c r="E1490" s="207" t="s">
        <v>2445</v>
      </c>
      <c r="F1490" s="66">
        <f>IFERROR(VLOOKUP(D1490,'Vta RdV'!$A$3:$B$2000,2,0),0)</f>
        <v>7020.619999999999</v>
      </c>
      <c r="G1490" s="66">
        <f>VLOOKUP(D1490,Objetivos!$G$5:$H$3000,2,0)</f>
        <v>2343.4925790476191</v>
      </c>
      <c r="H1490" s="67">
        <f t="shared" si="56"/>
        <v>2.9957935701478244</v>
      </c>
      <c r="I1490" s="66">
        <f>IF(H1490="",0,RANK($H1490,H1490:H1491,0))</f>
        <v>1</v>
      </c>
      <c r="L1490" s="100"/>
      <c r="M1490" s="84" t="s">
        <v>2582</v>
      </c>
    </row>
    <row r="1491" spans="1:13" ht="18" thickBot="1" x14ac:dyDescent="0.35">
      <c r="A1491" s="208">
        <v>63</v>
      </c>
      <c r="B1491" s="208" t="s">
        <v>2444</v>
      </c>
      <c r="C1491" s="209" t="s">
        <v>465</v>
      </c>
      <c r="D1491" s="209">
        <v>6006</v>
      </c>
      <c r="E1491" s="209" t="s">
        <v>2446</v>
      </c>
      <c r="F1491" s="55">
        <f>IFERROR(VLOOKUP(D1491,'Vta RdV'!$A$3:$B$2000,2,0),0)</f>
        <v>3030.62</v>
      </c>
      <c r="G1491" s="55">
        <f>VLOOKUP(D1491,Objetivos!$G$5:$H$3000,2,0)</f>
        <v>1811.0790704761905</v>
      </c>
      <c r="H1491" s="56">
        <f t="shared" si="56"/>
        <v>1.6733780702369627</v>
      </c>
      <c r="I1491" s="55">
        <f>IF(H1491="",0,RANK($H1491,H1490:H1491,0))</f>
        <v>2</v>
      </c>
      <c r="L1491" s="100"/>
      <c r="M1491" s="84" t="s">
        <v>2582</v>
      </c>
    </row>
    <row r="1492" spans="1:13" ht="17.25" x14ac:dyDescent="0.3">
      <c r="A1492" s="210">
        <v>63</v>
      </c>
      <c r="B1492" s="210" t="s">
        <v>2444</v>
      </c>
      <c r="C1492" s="211" t="s">
        <v>465</v>
      </c>
      <c r="D1492" s="211">
        <v>5118</v>
      </c>
      <c r="E1492" s="211" t="s">
        <v>2447</v>
      </c>
      <c r="F1492" s="220">
        <f>IFERROR(VLOOKUP(D1492,'Vta RdV'!$A$3:$B$2000,2,0),0)</f>
        <v>2019.8400000000004</v>
      </c>
      <c r="G1492" s="220">
        <f>VLOOKUP(D1492,Objetivos!$G$5:$H$3000,2,0)</f>
        <v>1712.5930742857145</v>
      </c>
      <c r="H1492" s="223">
        <f t="shared" si="56"/>
        <v>1.1794045125649197</v>
      </c>
      <c r="I1492" s="220">
        <f>IF(H1492="",0,RANK($H1492,H1492:H1493,0))</f>
        <v>1</v>
      </c>
      <c r="L1492" s="100"/>
      <c r="M1492" s="84" t="s">
        <v>2582</v>
      </c>
    </row>
    <row r="1493" spans="1:13" ht="18" thickBot="1" x14ac:dyDescent="0.35">
      <c r="A1493" s="212">
        <v>63</v>
      </c>
      <c r="B1493" s="212" t="s">
        <v>2444</v>
      </c>
      <c r="C1493" s="213" t="s">
        <v>465</v>
      </c>
      <c r="D1493" s="213">
        <v>52781</v>
      </c>
      <c r="E1493" s="213" t="s">
        <v>2448</v>
      </c>
      <c r="F1493" s="221">
        <f>IFERROR(VLOOKUP(D1493,'Vta RdV'!$A$3:$B$2000,2,0),0)</f>
        <v>508.39</v>
      </c>
      <c r="G1493" s="221">
        <f>VLOOKUP(D1493,Objetivos!$G$5:$H$3000,2,0)</f>
        <v>1852.5976076190477</v>
      </c>
      <c r="H1493" s="224">
        <f t="shared" si="56"/>
        <v>0.27442008880351582</v>
      </c>
      <c r="I1493" s="221">
        <f>IF(H1493="",0,RANK($H1493,H1492:H1493,0))</f>
        <v>2</v>
      </c>
      <c r="L1493" s="100"/>
      <c r="M1493" s="84" t="s">
        <v>2582</v>
      </c>
    </row>
    <row r="1494" spans="1:13" ht="17.25" x14ac:dyDescent="0.3">
      <c r="A1494" s="206">
        <v>63</v>
      </c>
      <c r="B1494" s="206" t="s">
        <v>2444</v>
      </c>
      <c r="C1494" s="207" t="s">
        <v>465</v>
      </c>
      <c r="D1494" s="207">
        <v>55196</v>
      </c>
      <c r="E1494" s="207" t="s">
        <v>2449</v>
      </c>
      <c r="F1494" s="66">
        <f>IFERROR(VLOOKUP(D1494,'Vta RdV'!$A$3:$B$2000,2,0),0)</f>
        <v>630.89</v>
      </c>
      <c r="G1494" s="66">
        <f>VLOOKUP(D1494,Objetivos!$G$5:$H$3000,2,0)</f>
        <v>1715.1892495238096</v>
      </c>
      <c r="H1494" s="67">
        <f t="shared" si="56"/>
        <v>0.36782529984673984</v>
      </c>
      <c r="I1494" s="66">
        <f>IF(H1494="",0,RANK($H1494,H1494:H1495,0))</f>
        <v>2</v>
      </c>
      <c r="L1494" s="100"/>
      <c r="M1494" s="84" t="s">
        <v>2582</v>
      </c>
    </row>
    <row r="1495" spans="1:13" ht="18" thickBot="1" x14ac:dyDescent="0.35">
      <c r="A1495" s="208">
        <v>63</v>
      </c>
      <c r="B1495" s="208" t="s">
        <v>2444</v>
      </c>
      <c r="C1495" s="209" t="s">
        <v>465</v>
      </c>
      <c r="D1495" s="209">
        <v>53572</v>
      </c>
      <c r="E1495" s="209" t="s">
        <v>2450</v>
      </c>
      <c r="F1495" s="55">
        <f>IFERROR(VLOOKUP(D1495,'Vta RdV'!$A$3:$B$2000,2,0),0)</f>
        <v>1319.63</v>
      </c>
      <c r="G1495" s="55">
        <f>VLOOKUP(D1495,Objetivos!$G$5:$H$3000,2,0)</f>
        <v>1223.0959390476191</v>
      </c>
      <c r="H1495" s="56">
        <f t="shared" si="56"/>
        <v>1.0789259925329722</v>
      </c>
      <c r="I1495" s="55">
        <f>IF(H1495="",0,RANK($H1495,H1494:H1495,0))</f>
        <v>1</v>
      </c>
      <c r="L1495" s="100"/>
      <c r="M1495" s="84" t="s">
        <v>2582</v>
      </c>
    </row>
    <row r="1496" spans="1:13" ht="17.25" x14ac:dyDescent="0.3">
      <c r="A1496" s="210">
        <v>63</v>
      </c>
      <c r="B1496" s="210" t="s">
        <v>2444</v>
      </c>
      <c r="C1496" s="211" t="s">
        <v>465</v>
      </c>
      <c r="D1496" s="211">
        <v>53727</v>
      </c>
      <c r="E1496" s="211" t="s">
        <v>2451</v>
      </c>
      <c r="F1496" s="220">
        <f>IFERROR(VLOOKUP(D1496,'Vta RdV'!$A$3:$B$2000,2,0),0)</f>
        <v>592.69999999999993</v>
      </c>
      <c r="G1496" s="220">
        <f>VLOOKUP(D1496,Objetivos!$G$5:$H$3000,2,0)</f>
        <v>1194.1315279999999</v>
      </c>
      <c r="H1496" s="223">
        <f t="shared" si="56"/>
        <v>0.49634398397694762</v>
      </c>
      <c r="I1496" s="220">
        <f>IF(H1496="",0,RANK($H1496,H1496:H1497,0))</f>
        <v>2</v>
      </c>
      <c r="L1496" s="100"/>
      <c r="M1496" s="84" t="s">
        <v>2582</v>
      </c>
    </row>
    <row r="1497" spans="1:13" ht="18" thickBot="1" x14ac:dyDescent="0.35">
      <c r="A1497" s="212">
        <v>63</v>
      </c>
      <c r="B1497" s="212" t="s">
        <v>2444</v>
      </c>
      <c r="C1497" s="213" t="s">
        <v>465</v>
      </c>
      <c r="D1497" s="213">
        <v>53240</v>
      </c>
      <c r="E1497" s="213" t="s">
        <v>2452</v>
      </c>
      <c r="F1497" s="221">
        <f>IFERROR(VLOOKUP(D1497,'Vta RdV'!$A$3:$B$2000,2,0),0)</f>
        <v>1313.09</v>
      </c>
      <c r="G1497" s="221">
        <f>VLOOKUP(D1497,Objetivos!$G$5:$H$3000,2,0)</f>
        <v>1133.8482209523811</v>
      </c>
      <c r="H1497" s="224">
        <f t="shared" si="56"/>
        <v>1.1580826919647709</v>
      </c>
      <c r="I1497" s="221">
        <f>IF(H1497="",0,RANK($H1497,H1496:H1497,0))</f>
        <v>1</v>
      </c>
      <c r="L1497" s="100"/>
      <c r="M1497" s="84" t="s">
        <v>2582</v>
      </c>
    </row>
    <row r="1498" spans="1:13" ht="17.25" x14ac:dyDescent="0.3">
      <c r="A1498" s="206">
        <v>63</v>
      </c>
      <c r="B1498" s="206" t="s">
        <v>2453</v>
      </c>
      <c r="C1498" s="207" t="s">
        <v>745</v>
      </c>
      <c r="D1498" s="207">
        <v>19249</v>
      </c>
      <c r="E1498" s="207" t="s">
        <v>2454</v>
      </c>
      <c r="F1498" s="66">
        <f>IFERROR(VLOOKUP(D1498,'Vta RdV'!$A$3:$B$2000,2,0),0)</f>
        <v>1563.7000000000003</v>
      </c>
      <c r="G1498" s="66">
        <f>VLOOKUP(D1498,Objetivos!$G$5:$H$3000,2,0)</f>
        <v>6412.1198095238096</v>
      </c>
      <c r="H1498" s="67">
        <f t="shared" si="56"/>
        <v>0.24386631043254431</v>
      </c>
      <c r="I1498" s="66">
        <f>IF(H1498="",0,RANK($H1498,H1498:H1499,0))</f>
        <v>2</v>
      </c>
      <c r="L1498" s="100"/>
      <c r="M1498" s="84" t="s">
        <v>2582</v>
      </c>
    </row>
    <row r="1499" spans="1:13" ht="18" thickBot="1" x14ac:dyDescent="0.35">
      <c r="A1499" s="208">
        <v>63</v>
      </c>
      <c r="B1499" s="208" t="s">
        <v>2453</v>
      </c>
      <c r="C1499" s="209" t="s">
        <v>745</v>
      </c>
      <c r="D1499" s="209">
        <v>53085</v>
      </c>
      <c r="E1499" s="209" t="s">
        <v>2455</v>
      </c>
      <c r="F1499" s="55">
        <f>IFERROR(VLOOKUP(D1499,'Vta RdV'!$A$3:$B$2000,2,0),0)</f>
        <v>2094.14</v>
      </c>
      <c r="G1499" s="55">
        <f>VLOOKUP(D1499,Objetivos!$G$5:$H$3000,2,0)</f>
        <v>5784.0103542857141</v>
      </c>
      <c r="H1499" s="56">
        <f t="shared" si="56"/>
        <v>0.36205675158384321</v>
      </c>
      <c r="I1499" s="55">
        <f>IF(H1499="",0,RANK($H1499,H1498:H1499,0))</f>
        <v>1</v>
      </c>
      <c r="L1499" s="100"/>
      <c r="M1499" s="84" t="s">
        <v>2582</v>
      </c>
    </row>
    <row r="1500" spans="1:13" ht="17.25" x14ac:dyDescent="0.3">
      <c r="A1500" s="210">
        <v>63</v>
      </c>
      <c r="B1500" s="210" t="s">
        <v>2453</v>
      </c>
      <c r="C1500" s="211" t="s">
        <v>745</v>
      </c>
      <c r="D1500" s="211">
        <v>52595</v>
      </c>
      <c r="E1500" s="211" t="s">
        <v>2456</v>
      </c>
      <c r="F1500" s="220">
        <f>IFERROR(VLOOKUP(D1500,'Vta RdV'!$A$3:$B$2000,2,0),0)</f>
        <v>2009.1200000000001</v>
      </c>
      <c r="G1500" s="220">
        <f>VLOOKUP(D1500,Objetivos!$G$5:$H$3000,2,0)</f>
        <v>4247.6273828571429</v>
      </c>
      <c r="H1500" s="223">
        <f t="shared" si="56"/>
        <v>0.47299817495963514</v>
      </c>
      <c r="I1500" s="220">
        <f>IF(H1500="",0,RANK($H1500,H1500:H1501,0))</f>
        <v>1</v>
      </c>
      <c r="L1500" s="100"/>
      <c r="M1500" s="84" t="s">
        <v>2582</v>
      </c>
    </row>
    <row r="1501" spans="1:13" ht="18" thickBot="1" x14ac:dyDescent="0.35">
      <c r="A1501" s="212">
        <v>63</v>
      </c>
      <c r="B1501" s="212" t="s">
        <v>2453</v>
      </c>
      <c r="C1501" s="213" t="s">
        <v>745</v>
      </c>
      <c r="D1501" s="213">
        <v>4564</v>
      </c>
      <c r="E1501" s="213" t="s">
        <v>2457</v>
      </c>
      <c r="F1501" s="221">
        <f>IFERROR(VLOOKUP(D1501,'Vta RdV'!$A$3:$B$2000,2,0),0)</f>
        <v>1830.76</v>
      </c>
      <c r="G1501" s="221">
        <f>VLOOKUP(D1501,Objetivos!$G$5:$H$3000,2,0)</f>
        <v>3923.5946720000002</v>
      </c>
      <c r="H1501" s="224">
        <f t="shared" si="56"/>
        <v>0.46660273372906647</v>
      </c>
      <c r="I1501" s="221">
        <f>IF(H1501="",0,RANK($H1501,H1500:H1501,0))</f>
        <v>2</v>
      </c>
      <c r="L1501" s="100"/>
      <c r="M1501" s="84" t="s">
        <v>2582</v>
      </c>
    </row>
    <row r="1502" spans="1:13" ht="17.25" x14ac:dyDescent="0.3">
      <c r="A1502" s="206">
        <v>63</v>
      </c>
      <c r="B1502" s="206" t="s">
        <v>2453</v>
      </c>
      <c r="C1502" s="207" t="s">
        <v>745</v>
      </c>
      <c r="D1502" s="207">
        <v>53365</v>
      </c>
      <c r="E1502" s="207" t="s">
        <v>2458</v>
      </c>
      <c r="F1502" s="66">
        <f>IFERROR(VLOOKUP(D1502,'Vta RdV'!$A$3:$B$2000,2,0),0)</f>
        <v>3691.0600000000004</v>
      </c>
      <c r="G1502" s="66">
        <f>VLOOKUP(D1502,Objetivos!$G$5:$H$3000,2,0)</f>
        <v>3502.2069714285717</v>
      </c>
      <c r="H1502" s="67">
        <f t="shared" si="56"/>
        <v>1.0539240056661741</v>
      </c>
      <c r="I1502" s="66" t="e">
        <f>IF(H1502="",0,RANK($H1502,H1502:H1503,0))</f>
        <v>#DIV/0!</v>
      </c>
      <c r="L1502" s="100"/>
      <c r="M1502" s="84" t="s">
        <v>2582</v>
      </c>
    </row>
    <row r="1503" spans="1:13" ht="18" thickBot="1" x14ac:dyDescent="0.35">
      <c r="A1503" s="208">
        <v>63</v>
      </c>
      <c r="B1503" s="208" t="s">
        <v>2453</v>
      </c>
      <c r="C1503" s="209" t="s">
        <v>745</v>
      </c>
      <c r="D1503" s="209">
        <v>53634</v>
      </c>
      <c r="E1503" s="209" t="s">
        <v>2459</v>
      </c>
      <c r="F1503" s="55">
        <f>IFERROR(VLOOKUP(D1503,'Vta RdV'!$A$3:$B$2000,2,0),0)</f>
        <v>0</v>
      </c>
      <c r="G1503" s="55">
        <f>VLOOKUP(D1503,Objetivos!$G$5:$H$3000,2,0)</f>
        <v>0</v>
      </c>
      <c r="H1503" s="56" t="e">
        <f t="shared" si="56"/>
        <v>#DIV/0!</v>
      </c>
      <c r="I1503" s="55" t="e">
        <f>IF(H1503="",0,RANK($H1503,H1502:H1503,0))</f>
        <v>#DIV/0!</v>
      </c>
      <c r="L1503" s="100"/>
      <c r="M1503" s="84" t="s">
        <v>2582</v>
      </c>
    </row>
    <row r="1504" spans="1:13" ht="17.25" x14ac:dyDescent="0.3">
      <c r="A1504" s="210">
        <v>63</v>
      </c>
      <c r="B1504" s="210" t="s">
        <v>2453</v>
      </c>
      <c r="C1504" s="211" t="s">
        <v>745</v>
      </c>
      <c r="D1504" s="211">
        <v>53754</v>
      </c>
      <c r="E1504" s="211" t="s">
        <v>2460</v>
      </c>
      <c r="F1504" s="220">
        <f>IFERROR(VLOOKUP(D1504,'Vta RdV'!$A$3:$B$2000,2,0),0)</f>
        <v>600.84999999999991</v>
      </c>
      <c r="G1504" s="220">
        <f>VLOOKUP(D1504,Objetivos!$G$5:$H$3000,2,0)</f>
        <v>3044.2393142857145</v>
      </c>
      <c r="H1504" s="223">
        <f t="shared" si="56"/>
        <v>0.1973727877372809</v>
      </c>
      <c r="I1504" s="220">
        <f>IF(H1504="",0,RANK($H1504,H1504:H1505,0))</f>
        <v>2</v>
      </c>
      <c r="L1504" s="100"/>
      <c r="M1504" s="84" t="s">
        <v>2582</v>
      </c>
    </row>
    <row r="1505" spans="1:13" ht="18" thickBot="1" x14ac:dyDescent="0.35">
      <c r="A1505" s="212">
        <v>63</v>
      </c>
      <c r="B1505" s="212" t="s">
        <v>2453</v>
      </c>
      <c r="C1505" s="213" t="s">
        <v>745</v>
      </c>
      <c r="D1505" s="213">
        <v>53774</v>
      </c>
      <c r="E1505" s="213" t="s">
        <v>2461</v>
      </c>
      <c r="F1505" s="221">
        <f>IFERROR(VLOOKUP(D1505,'Vta RdV'!$A$3:$B$2000,2,0),0)</f>
        <v>578.13</v>
      </c>
      <c r="G1505" s="221">
        <f>VLOOKUP(D1505,Objetivos!$G$5:$H$3000,2,0)</f>
        <v>1419.2251428571431</v>
      </c>
      <c r="H1505" s="224">
        <f t="shared" si="56"/>
        <v>0.40735608646005622</v>
      </c>
      <c r="I1505" s="221">
        <f>IF(H1505="",0,RANK($H1505,H1504:H1505,0))</f>
        <v>1</v>
      </c>
      <c r="L1505" s="100"/>
      <c r="M1505" s="84" t="s">
        <v>2582</v>
      </c>
    </row>
    <row r="1506" spans="1:13" ht="17.25" x14ac:dyDescent="0.3">
      <c r="A1506" s="206">
        <v>63</v>
      </c>
      <c r="B1506" s="206" t="s">
        <v>2462</v>
      </c>
      <c r="C1506" s="207" t="s">
        <v>466</v>
      </c>
      <c r="D1506" s="207">
        <v>20166</v>
      </c>
      <c r="E1506" s="207" t="s">
        <v>2463</v>
      </c>
      <c r="F1506" s="66">
        <f>IFERROR(VLOOKUP(D1506,'Vta RdV'!$A$3:$B$2000,2,0),0)</f>
        <v>1724.01</v>
      </c>
      <c r="G1506" s="66">
        <f>VLOOKUP(D1506,Objetivos!$G$5:$H$3000,2,0)</f>
        <v>3881.6376609523813</v>
      </c>
      <c r="H1506" s="67">
        <f t="shared" si="56"/>
        <v>0.4441450105822099</v>
      </c>
      <c r="I1506" s="66">
        <f>IF(H1506="",0,RANK($H1506,H1506:H1507,0))</f>
        <v>2</v>
      </c>
      <c r="L1506" s="100"/>
      <c r="M1506" s="84" t="s">
        <v>2582</v>
      </c>
    </row>
    <row r="1507" spans="1:13" ht="18" thickBot="1" x14ac:dyDescent="0.35">
      <c r="A1507" s="208">
        <v>63</v>
      </c>
      <c r="B1507" s="208" t="s">
        <v>2462</v>
      </c>
      <c r="C1507" s="209" t="s">
        <v>466</v>
      </c>
      <c r="D1507" s="209">
        <v>20289</v>
      </c>
      <c r="E1507" s="209" t="s">
        <v>2464</v>
      </c>
      <c r="F1507" s="55">
        <f>IFERROR(VLOOKUP(D1507,'Vta RdV'!$A$3:$B$2000,2,0),0)</f>
        <v>5804.3</v>
      </c>
      <c r="G1507" s="55">
        <f>VLOOKUP(D1507,Objetivos!$G$5:$H$3000,2,0)</f>
        <v>3783.3644571428576</v>
      </c>
      <c r="H1507" s="56">
        <f t="shared" si="56"/>
        <v>1.5341635905686242</v>
      </c>
      <c r="I1507" s="55">
        <f>IF(H1507="",0,RANK($H1507,H1506:H1507,0))</f>
        <v>1</v>
      </c>
      <c r="L1507" s="100"/>
      <c r="M1507" s="84" t="s">
        <v>2582</v>
      </c>
    </row>
    <row r="1508" spans="1:13" ht="17.25" x14ac:dyDescent="0.3">
      <c r="A1508" s="210">
        <v>63</v>
      </c>
      <c r="B1508" s="210" t="s">
        <v>2462</v>
      </c>
      <c r="C1508" s="211" t="s">
        <v>466</v>
      </c>
      <c r="D1508" s="211">
        <v>2124</v>
      </c>
      <c r="E1508" s="211" t="s">
        <v>2465</v>
      </c>
      <c r="F1508" s="220">
        <f>IFERROR(VLOOKUP(D1508,'Vta RdV'!$A$3:$B$2000,2,0),0)</f>
        <v>4643.6399999999994</v>
      </c>
      <c r="G1508" s="220">
        <f>VLOOKUP(D1508,Objetivos!$G$5:$H$3000,2,0)</f>
        <v>3438.8171580952385</v>
      </c>
      <c r="H1508" s="223">
        <f t="shared" si="56"/>
        <v>1.3503596691869808</v>
      </c>
      <c r="I1508" s="220">
        <f>IF(H1508="",0,RANK($H1508,H1508:H1509,0))</f>
        <v>1</v>
      </c>
      <c r="L1508" s="100"/>
      <c r="M1508" s="84" t="s">
        <v>2582</v>
      </c>
    </row>
    <row r="1509" spans="1:13" ht="18" thickBot="1" x14ac:dyDescent="0.35">
      <c r="A1509" s="212">
        <v>63</v>
      </c>
      <c r="B1509" s="212" t="s">
        <v>2462</v>
      </c>
      <c r="C1509" s="213" t="s">
        <v>466</v>
      </c>
      <c r="D1509" s="213">
        <v>50097</v>
      </c>
      <c r="E1509" s="213" t="s">
        <v>2466</v>
      </c>
      <c r="F1509" s="221">
        <f>IFERROR(VLOOKUP(D1509,'Vta RdV'!$A$3:$B$2000,2,0),0)</f>
        <v>2105.4700000000003</v>
      </c>
      <c r="G1509" s="221">
        <f>VLOOKUP(D1509,Objetivos!$G$5:$H$3000,2,0)</f>
        <v>2855.2906361904761</v>
      </c>
      <c r="H1509" s="224">
        <f t="shared" si="56"/>
        <v>0.737392534866123</v>
      </c>
      <c r="I1509" s="221">
        <f>IF(H1509="",0,RANK($H1509,H1508:H1509,0))</f>
        <v>2</v>
      </c>
      <c r="L1509" s="100"/>
      <c r="M1509" s="84" t="s">
        <v>2582</v>
      </c>
    </row>
    <row r="1510" spans="1:13" ht="17.25" x14ac:dyDescent="0.3">
      <c r="A1510" s="206">
        <v>63</v>
      </c>
      <c r="B1510" s="206" t="s">
        <v>2462</v>
      </c>
      <c r="C1510" s="207" t="s">
        <v>466</v>
      </c>
      <c r="D1510" s="207">
        <v>53078</v>
      </c>
      <c r="E1510" s="207" t="s">
        <v>2467</v>
      </c>
      <c r="F1510" s="66">
        <f>IFERROR(VLOOKUP(D1510,'Vta RdV'!$A$3:$B$2000,2,0),0)</f>
        <v>1970.18</v>
      </c>
      <c r="G1510" s="66">
        <f>VLOOKUP(D1510,Objetivos!$G$5:$H$3000,2,0)</f>
        <v>1833.9281371428569</v>
      </c>
      <c r="H1510" s="67">
        <f t="shared" si="56"/>
        <v>1.0742950937376503</v>
      </c>
      <c r="I1510" s="66">
        <f>IF(H1510="",0,RANK($H1510,H1510:H1511,0))</f>
        <v>1</v>
      </c>
      <c r="L1510" s="100"/>
      <c r="M1510" s="84" t="s">
        <v>2582</v>
      </c>
    </row>
    <row r="1511" spans="1:13" ht="18" thickBot="1" x14ac:dyDescent="0.35">
      <c r="A1511" s="208">
        <v>63</v>
      </c>
      <c r="B1511" s="208" t="s">
        <v>2462</v>
      </c>
      <c r="C1511" s="209" t="s">
        <v>466</v>
      </c>
      <c r="D1511" s="209">
        <v>2121</v>
      </c>
      <c r="E1511" s="209" t="s">
        <v>2468</v>
      </c>
      <c r="F1511" s="55">
        <f>IFERROR(VLOOKUP(D1511,'Vta RdV'!$A$3:$B$2000,2,0),0)</f>
        <v>841.43</v>
      </c>
      <c r="G1511" s="55">
        <f>VLOOKUP(D1511,Objetivos!$G$5:$H$3000,2,0)</f>
        <v>2192.6954819047619</v>
      </c>
      <c r="H1511" s="56">
        <f t="shared" si="56"/>
        <v>0.38374229661341858</v>
      </c>
      <c r="I1511" s="55">
        <f>IF(H1511="",0,RANK($H1511,H1510:H1511,0))</f>
        <v>2</v>
      </c>
      <c r="L1511" s="100"/>
      <c r="M1511" s="84" t="s">
        <v>2582</v>
      </c>
    </row>
    <row r="1512" spans="1:13" ht="17.25" x14ac:dyDescent="0.3">
      <c r="A1512" s="210">
        <v>63</v>
      </c>
      <c r="B1512" s="210" t="s">
        <v>2462</v>
      </c>
      <c r="C1512" s="211" t="s">
        <v>466</v>
      </c>
      <c r="D1512" s="211">
        <v>53555</v>
      </c>
      <c r="E1512" s="211" t="s">
        <v>2469</v>
      </c>
      <c r="F1512" s="220">
        <f>IFERROR(VLOOKUP(D1512,'Vta RdV'!$A$3:$B$2000,2,0),0)</f>
        <v>494.38</v>
      </c>
      <c r="G1512" s="220">
        <f>VLOOKUP(D1512,Objetivos!$G$5:$H$3000,2,0)</f>
        <v>1743.8555428571428</v>
      </c>
      <c r="H1512" s="223">
        <f t="shared" si="56"/>
        <v>0.28349825306630905</v>
      </c>
      <c r="I1512" s="220">
        <f>IF(H1512="",0,RANK($H1512,H1512:H1513,0))</f>
        <v>2</v>
      </c>
      <c r="L1512" s="100"/>
      <c r="M1512" s="84" t="s">
        <v>2582</v>
      </c>
    </row>
    <row r="1513" spans="1:13" ht="18" thickBot="1" x14ac:dyDescent="0.35">
      <c r="A1513" s="212">
        <v>63</v>
      </c>
      <c r="B1513" s="212" t="s">
        <v>2462</v>
      </c>
      <c r="C1513" s="213" t="s">
        <v>466</v>
      </c>
      <c r="D1513" s="213">
        <v>53092</v>
      </c>
      <c r="E1513" s="213" t="s">
        <v>2470</v>
      </c>
      <c r="F1513" s="221">
        <f>IFERROR(VLOOKUP(D1513,'Vta RdV'!$A$3:$B$2000,2,0),0)</f>
        <v>590.65000000000009</v>
      </c>
      <c r="G1513" s="221">
        <f>VLOOKUP(D1513,Objetivos!$G$5:$H$3000,2,0)</f>
        <v>1854.1459200000002</v>
      </c>
      <c r="H1513" s="224">
        <f t="shared" si="56"/>
        <v>0.31855637338403225</v>
      </c>
      <c r="I1513" s="221">
        <f>IF(H1513="",0,RANK($H1513,H1512:H1513,0))</f>
        <v>1</v>
      </c>
      <c r="L1513" s="100"/>
      <c r="M1513" s="84" t="s">
        <v>2582</v>
      </c>
    </row>
    <row r="1514" spans="1:13" ht="17.25" x14ac:dyDescent="0.3">
      <c r="A1514" s="206">
        <v>63</v>
      </c>
      <c r="B1514" s="206" t="s">
        <v>2462</v>
      </c>
      <c r="C1514" s="207" t="s">
        <v>466</v>
      </c>
      <c r="D1514" s="207">
        <v>52889</v>
      </c>
      <c r="E1514" s="207" t="s">
        <v>2471</v>
      </c>
      <c r="F1514" s="66">
        <f>IFERROR(VLOOKUP(D1514,'Vta RdV'!$A$3:$B$2000,2,0),0)</f>
        <v>2451.1600000000003</v>
      </c>
      <c r="G1514" s="66">
        <f>VLOOKUP(D1514,Objetivos!$G$5:$H$3000,2,0)</f>
        <v>1386.9100495238097</v>
      </c>
      <c r="H1514" s="67">
        <f t="shared" si="56"/>
        <v>1.7673532619087999</v>
      </c>
      <c r="I1514" s="66">
        <f>IF(H1514="",0,RANK($H1514,H1514:H1515,0))</f>
        <v>1</v>
      </c>
      <c r="L1514" s="100"/>
      <c r="M1514" s="84" t="s">
        <v>2582</v>
      </c>
    </row>
    <row r="1515" spans="1:13" ht="18" thickBot="1" x14ac:dyDescent="0.35">
      <c r="A1515" s="208">
        <v>63</v>
      </c>
      <c r="B1515" s="208" t="s">
        <v>2462</v>
      </c>
      <c r="C1515" s="209" t="s">
        <v>466</v>
      </c>
      <c r="D1515" s="209">
        <v>53879</v>
      </c>
      <c r="E1515" s="209" t="s">
        <v>2472</v>
      </c>
      <c r="F1515" s="55">
        <f>IFERROR(VLOOKUP(D1515,'Vta RdV'!$A$3:$B$2000,2,0),0)</f>
        <v>975.77</v>
      </c>
      <c r="G1515" s="55">
        <f>VLOOKUP(D1515,Objetivos!$G$5:$H$3000,2,0)</f>
        <v>1239.2354285714287</v>
      </c>
      <c r="H1515" s="56">
        <f t="shared" si="56"/>
        <v>0.78739679120121064</v>
      </c>
      <c r="I1515" s="55">
        <f>IF(H1515="",0,RANK($H1515,H1514:H1515,0))</f>
        <v>2</v>
      </c>
      <c r="L1515" s="100"/>
      <c r="M1515" s="84" t="s">
        <v>2582</v>
      </c>
    </row>
    <row r="1516" spans="1:13" ht="17.25" x14ac:dyDescent="0.3">
      <c r="A1516" s="210">
        <v>63</v>
      </c>
      <c r="B1516" s="210" t="s">
        <v>2462</v>
      </c>
      <c r="C1516" s="211" t="s">
        <v>466</v>
      </c>
      <c r="D1516" s="211">
        <v>53878</v>
      </c>
      <c r="E1516" s="211" t="s">
        <v>2473</v>
      </c>
      <c r="F1516" s="220">
        <f>IFERROR(VLOOKUP(D1516,'Vta RdV'!$A$3:$B$2000,2,0),0)</f>
        <v>2977.54</v>
      </c>
      <c r="G1516" s="220">
        <f>VLOOKUP(D1516,Objetivos!$G$5:$H$3000,2,0)</f>
        <v>849.33058285714287</v>
      </c>
      <c r="H1516" s="223">
        <f t="shared" si="56"/>
        <v>3.505749186593015</v>
      </c>
      <c r="I1516" s="220">
        <f>IF(H1516="",0,RANK($H1516,H1516:H1517,0))</f>
        <v>1</v>
      </c>
      <c r="L1516" s="100"/>
      <c r="M1516" s="84" t="s">
        <v>2582</v>
      </c>
    </row>
    <row r="1517" spans="1:13" ht="18" thickBot="1" x14ac:dyDescent="0.35">
      <c r="A1517" s="212">
        <v>63</v>
      </c>
      <c r="B1517" s="212" t="s">
        <v>2462</v>
      </c>
      <c r="C1517" s="213" t="s">
        <v>466</v>
      </c>
      <c r="D1517" s="213">
        <v>54047</v>
      </c>
      <c r="E1517" s="213" t="s">
        <v>2474</v>
      </c>
      <c r="F1517" s="221">
        <f>IFERROR(VLOOKUP(D1517,'Vta RdV'!$A$3:$B$2000,2,0),0)</f>
        <v>0</v>
      </c>
      <c r="G1517" s="221">
        <f>VLOOKUP(D1517,Objetivos!$G$5:$H$3000,2,0)</f>
        <v>722.97234285714296</v>
      </c>
      <c r="H1517" s="224">
        <f t="shared" si="56"/>
        <v>0</v>
      </c>
      <c r="I1517" s="221">
        <f>IF(H1517="",0,RANK($H1517,H1516:H1517,0))</f>
        <v>2</v>
      </c>
      <c r="L1517" s="100"/>
      <c r="M1517" s="84" t="s">
        <v>2582</v>
      </c>
    </row>
    <row r="1518" spans="1:13" ht="17.25" x14ac:dyDescent="0.3">
      <c r="A1518" s="206">
        <v>63</v>
      </c>
      <c r="B1518" s="206" t="s">
        <v>2475</v>
      </c>
      <c r="C1518" s="207" t="s">
        <v>2476</v>
      </c>
      <c r="D1518" s="207">
        <v>52270</v>
      </c>
      <c r="E1518" s="207" t="s">
        <v>2477</v>
      </c>
      <c r="F1518" s="66">
        <f>IFERROR(VLOOKUP(D1518,'Vta RdV'!$A$3:$B$2000,2,0),0)</f>
        <v>2958.69</v>
      </c>
      <c r="G1518" s="66">
        <f>VLOOKUP(D1518,Objetivos!$G$5:$H$3000,2,0)</f>
        <v>3648.1949280000003</v>
      </c>
      <c r="H1518" s="67">
        <f t="shared" si="56"/>
        <v>0.8110010726926814</v>
      </c>
      <c r="I1518" s="66">
        <f>IF(H1518="",0,RANK($H1518,H1518:H1519,0))</f>
        <v>2</v>
      </c>
      <c r="L1518" s="100"/>
      <c r="M1518" s="84" t="s">
        <v>2582</v>
      </c>
    </row>
    <row r="1519" spans="1:13" ht="18" thickBot="1" x14ac:dyDescent="0.35">
      <c r="A1519" s="208">
        <v>63</v>
      </c>
      <c r="B1519" s="208" t="s">
        <v>2475</v>
      </c>
      <c r="C1519" s="209" t="s">
        <v>2476</v>
      </c>
      <c r="D1519" s="209">
        <v>10010</v>
      </c>
      <c r="E1519" s="209" t="s">
        <v>2478</v>
      </c>
      <c r="F1519" s="55">
        <f>IFERROR(VLOOKUP(D1519,'Vta RdV'!$A$3:$B$2000,2,0),0)</f>
        <v>2796.77</v>
      </c>
      <c r="G1519" s="55">
        <f>VLOOKUP(D1519,Objetivos!$G$5:$H$3000,2,0)</f>
        <v>2833.009544</v>
      </c>
      <c r="H1519" s="56">
        <f t="shared" si="56"/>
        <v>0.98720811086685134</v>
      </c>
      <c r="I1519" s="55">
        <f>IF(H1519="",0,RANK($H1519,H1518:H1519,0))</f>
        <v>1</v>
      </c>
      <c r="L1519" s="100"/>
      <c r="M1519" s="84" t="s">
        <v>2582</v>
      </c>
    </row>
    <row r="1520" spans="1:13" ht="17.25" x14ac:dyDescent="0.3">
      <c r="A1520" s="210">
        <v>63</v>
      </c>
      <c r="B1520" s="210" t="s">
        <v>2475</v>
      </c>
      <c r="C1520" s="211" t="s">
        <v>2476</v>
      </c>
      <c r="D1520" s="211">
        <v>2144</v>
      </c>
      <c r="E1520" s="211" t="s">
        <v>2479</v>
      </c>
      <c r="F1520" s="220">
        <f>IFERROR(VLOOKUP(D1520,'Vta RdV'!$A$3:$B$2000,2,0),0)</f>
        <v>1775.3600000000001</v>
      </c>
      <c r="G1520" s="220">
        <f>VLOOKUP(D1520,Objetivos!$G$5:$H$3000,2,0)</f>
        <v>3159.5194971428573</v>
      </c>
      <c r="H1520" s="223">
        <f t="shared" si="56"/>
        <v>0.56190822737617285</v>
      </c>
      <c r="I1520" s="220">
        <f>IF(H1520="",0,RANK($H1520,H1520:H1521,0))</f>
        <v>1</v>
      </c>
      <c r="L1520" s="100"/>
      <c r="M1520" s="84" t="s">
        <v>2582</v>
      </c>
    </row>
    <row r="1521" spans="1:13" ht="18" thickBot="1" x14ac:dyDescent="0.35">
      <c r="A1521" s="212">
        <v>63</v>
      </c>
      <c r="B1521" s="212" t="s">
        <v>2475</v>
      </c>
      <c r="C1521" s="213" t="s">
        <v>2476</v>
      </c>
      <c r="D1521" s="213">
        <v>40192</v>
      </c>
      <c r="E1521" s="213" t="s">
        <v>2480</v>
      </c>
      <c r="F1521" s="221">
        <f>IFERROR(VLOOKUP(D1521,'Vta RdV'!$A$3:$B$2000,2,0),0)</f>
        <v>668.5</v>
      </c>
      <c r="G1521" s="221">
        <f>VLOOKUP(D1521,Objetivos!$G$5:$H$3000,2,0)</f>
        <v>2848.0427760000002</v>
      </c>
      <c r="H1521" s="224">
        <f t="shared" si="56"/>
        <v>0.2347225981412015</v>
      </c>
      <c r="I1521" s="221">
        <f>IF(H1521="",0,RANK($H1521,H1520:H1521,0))</f>
        <v>2</v>
      </c>
      <c r="L1521" s="100"/>
      <c r="M1521" s="84" t="s">
        <v>2582</v>
      </c>
    </row>
    <row r="1522" spans="1:13" ht="17.25" x14ac:dyDescent="0.3">
      <c r="A1522" s="206">
        <v>63</v>
      </c>
      <c r="B1522" s="206" t="s">
        <v>2475</v>
      </c>
      <c r="C1522" s="207" t="s">
        <v>2476</v>
      </c>
      <c r="D1522" s="207">
        <v>9500</v>
      </c>
      <c r="E1522" s="207" t="s">
        <v>2481</v>
      </c>
      <c r="F1522" s="66">
        <f>IFERROR(VLOOKUP(D1522,'Vta RdV'!$A$3:$B$2000,2,0),0)</f>
        <v>2224.5</v>
      </c>
      <c r="G1522" s="66">
        <f>VLOOKUP(D1522,Objetivos!$G$5:$H$3000,2,0)</f>
        <v>2123.4967314285714</v>
      </c>
      <c r="H1522" s="67">
        <f t="shared" si="56"/>
        <v>1.047564598087928</v>
      </c>
      <c r="I1522" s="66">
        <f>IF(H1522="",0,RANK($H1522,H1522:H1523,0))</f>
        <v>1</v>
      </c>
      <c r="L1522" s="100"/>
      <c r="M1522" s="84" t="s">
        <v>2582</v>
      </c>
    </row>
    <row r="1523" spans="1:13" ht="18" thickBot="1" x14ac:dyDescent="0.35">
      <c r="A1523" s="208">
        <v>63</v>
      </c>
      <c r="B1523" s="208" t="s">
        <v>2475</v>
      </c>
      <c r="C1523" s="209" t="s">
        <v>2476</v>
      </c>
      <c r="D1523" s="209">
        <v>40601</v>
      </c>
      <c r="E1523" s="209" t="s">
        <v>2482</v>
      </c>
      <c r="F1523" s="55">
        <f>IFERROR(VLOOKUP(D1523,'Vta RdV'!$A$3:$B$2000,2,0),0)</f>
        <v>1332.73</v>
      </c>
      <c r="G1523" s="55">
        <f>VLOOKUP(D1523,Objetivos!$G$5:$H$3000,2,0)</f>
        <v>2136.4584609523808</v>
      </c>
      <c r="H1523" s="56">
        <f t="shared" si="56"/>
        <v>0.62380337570705757</v>
      </c>
      <c r="I1523" s="55">
        <f>IF(H1523="",0,RANK($H1523,H1522:H1523,0))</f>
        <v>2</v>
      </c>
      <c r="L1523" s="100"/>
      <c r="M1523" s="84" t="s">
        <v>2582</v>
      </c>
    </row>
    <row r="1524" spans="1:13" ht="17.25" x14ac:dyDescent="0.3">
      <c r="A1524" s="210">
        <v>63</v>
      </c>
      <c r="B1524" s="210" t="s">
        <v>2475</v>
      </c>
      <c r="C1524" s="211" t="s">
        <v>2476</v>
      </c>
      <c r="D1524" s="211">
        <v>52091</v>
      </c>
      <c r="E1524" s="211" t="s">
        <v>2483</v>
      </c>
      <c r="F1524" s="220">
        <f>IFERROR(VLOOKUP(D1524,'Vta RdV'!$A$3:$B$2000,2,0),0)</f>
        <v>1702.77</v>
      </c>
      <c r="G1524" s="220">
        <f>VLOOKUP(D1524,Objetivos!$G$5:$H$3000,2,0)</f>
        <v>2112.782735238095</v>
      </c>
      <c r="H1524" s="223">
        <f t="shared" si="56"/>
        <v>0.80593710446432176</v>
      </c>
      <c r="I1524" s="220">
        <f>IF(H1524="",0,RANK($H1524,H1524:H1525,0))</f>
        <v>2</v>
      </c>
      <c r="L1524" s="100"/>
      <c r="M1524" s="84" t="s">
        <v>2582</v>
      </c>
    </row>
    <row r="1525" spans="1:13" ht="18" thickBot="1" x14ac:dyDescent="0.35">
      <c r="A1525" s="212">
        <v>63</v>
      </c>
      <c r="B1525" s="212" t="s">
        <v>2475</v>
      </c>
      <c r="C1525" s="213" t="s">
        <v>2476</v>
      </c>
      <c r="D1525" s="213">
        <v>10457</v>
      </c>
      <c r="E1525" s="213" t="s">
        <v>2484</v>
      </c>
      <c r="F1525" s="221">
        <f>IFERROR(VLOOKUP(D1525,'Vta RdV'!$A$3:$B$2000,2,0),0)</f>
        <v>3817.4300000000003</v>
      </c>
      <c r="G1525" s="221">
        <f>VLOOKUP(D1525,Objetivos!$G$5:$H$3000,2,0)</f>
        <v>2191.6616990476191</v>
      </c>
      <c r="H1525" s="224">
        <f t="shared" si="56"/>
        <v>1.7417971038408229</v>
      </c>
      <c r="I1525" s="221">
        <f>IF(H1525="",0,RANK($H1525,H1524:H1525,0))</f>
        <v>1</v>
      </c>
      <c r="L1525" s="100"/>
      <c r="M1525" s="84" t="s">
        <v>2582</v>
      </c>
    </row>
    <row r="1526" spans="1:13" ht="17.25" x14ac:dyDescent="0.3">
      <c r="A1526" s="206">
        <v>63</v>
      </c>
      <c r="B1526" s="206" t="s">
        <v>2475</v>
      </c>
      <c r="C1526" s="207" t="s">
        <v>2476</v>
      </c>
      <c r="D1526" s="207">
        <v>53273</v>
      </c>
      <c r="E1526" s="207" t="s">
        <v>2485</v>
      </c>
      <c r="F1526" s="66">
        <f>IFERROR(VLOOKUP(D1526,'Vta RdV'!$A$3:$B$2000,2,0),0)</f>
        <v>771.65</v>
      </c>
      <c r="G1526" s="66">
        <f>VLOOKUP(D1526,Objetivos!$G$5:$H$3000,2,0)</f>
        <v>1819.5434285714284</v>
      </c>
      <c r="H1526" s="67">
        <f t="shared" si="56"/>
        <v>0.4240899051284765</v>
      </c>
      <c r="I1526" s="66">
        <f>IF(H1526="",0,RANK($H1526,H1526:H1527,0))</f>
        <v>1</v>
      </c>
      <c r="L1526" s="100"/>
      <c r="M1526" s="84" t="s">
        <v>2582</v>
      </c>
    </row>
    <row r="1527" spans="1:13" ht="18" thickBot="1" x14ac:dyDescent="0.35">
      <c r="A1527" s="208">
        <v>63</v>
      </c>
      <c r="B1527" s="208" t="s">
        <v>2475</v>
      </c>
      <c r="C1527" s="209" t="s">
        <v>2476</v>
      </c>
      <c r="D1527" s="209">
        <v>9579</v>
      </c>
      <c r="E1527" s="209" t="s">
        <v>2486</v>
      </c>
      <c r="F1527" s="55">
        <f>IFERROR(VLOOKUP(D1527,'Vta RdV'!$A$3:$B$2000,2,0),0)</f>
        <v>0</v>
      </c>
      <c r="G1527" s="55">
        <f>VLOOKUP(D1527,Objetivos!$G$5:$H$3000,2,0)</f>
        <v>1289.5033980952383</v>
      </c>
      <c r="H1527" s="56">
        <f t="shared" si="56"/>
        <v>0</v>
      </c>
      <c r="I1527" s="55">
        <f>IF(H1527="",0,RANK($H1527,H1526:H1527,0))</f>
        <v>2</v>
      </c>
      <c r="L1527" s="100"/>
      <c r="M1527" s="84" t="s">
        <v>2582</v>
      </c>
    </row>
    <row r="1528" spans="1:13" ht="17.25" x14ac:dyDescent="0.3">
      <c r="A1528" s="246">
        <v>63</v>
      </c>
      <c r="B1528" s="246" t="s">
        <v>2475</v>
      </c>
      <c r="C1528" s="247" t="s">
        <v>2476</v>
      </c>
      <c r="D1528" s="247">
        <v>52604</v>
      </c>
      <c r="E1528" s="247" t="s">
        <v>2487</v>
      </c>
      <c r="F1528" s="57">
        <f>IFERROR(VLOOKUP(D1528,'Vta RdV'!$A$3:$B$2000,2,0),0)</f>
        <v>387.02000000000004</v>
      </c>
      <c r="G1528" s="57">
        <f>VLOOKUP(D1528,Objetivos!$G$5:$H$3000,2,0)</f>
        <v>1059.2317104761905</v>
      </c>
      <c r="H1528" s="58">
        <f t="shared" si="56"/>
        <v>0.36537803407151631</v>
      </c>
      <c r="I1528" s="220">
        <f>IF(H1528="",0,RANK($H1528,H1528:H1530,0))</f>
        <v>2</v>
      </c>
      <c r="L1528" s="100"/>
      <c r="M1528" s="84" t="s">
        <v>2582</v>
      </c>
    </row>
    <row r="1529" spans="1:13" ht="17.25" x14ac:dyDescent="0.3">
      <c r="A1529" s="239">
        <v>63</v>
      </c>
      <c r="B1529" s="239" t="s">
        <v>2475</v>
      </c>
      <c r="C1529" s="240" t="s">
        <v>2476</v>
      </c>
      <c r="D1529" s="240">
        <v>53310</v>
      </c>
      <c r="E1529" s="240" t="s">
        <v>2488</v>
      </c>
      <c r="F1529" s="241">
        <f>IFERROR(VLOOKUP(D1529,'Vta RdV'!$A$3:$B$2000,2,0),0)</f>
        <v>1356.35</v>
      </c>
      <c r="G1529" s="241">
        <f>VLOOKUP(D1529,Objetivos!$G$5:$H$3000,2,0)</f>
        <v>1097.4454400000002</v>
      </c>
      <c r="H1529" s="242">
        <f t="shared" si="56"/>
        <v>1.2359156551782653</v>
      </c>
      <c r="I1529" s="222">
        <f>IF(H1529="",0,RANK($H1529,H1528:H1530,0))</f>
        <v>1</v>
      </c>
      <c r="L1529" s="100"/>
      <c r="M1529" s="84" t="s">
        <v>2582</v>
      </c>
    </row>
    <row r="1530" spans="1:13" ht="18" thickBot="1" x14ac:dyDescent="0.35">
      <c r="A1530" s="243">
        <v>63</v>
      </c>
      <c r="B1530" s="243" t="s">
        <v>2475</v>
      </c>
      <c r="C1530" s="244" t="s">
        <v>2476</v>
      </c>
      <c r="D1530" s="244">
        <v>54027</v>
      </c>
      <c r="E1530" s="244" t="s">
        <v>2489</v>
      </c>
      <c r="F1530" s="59">
        <f>IFERROR(VLOOKUP(D1530,'Vta RdV'!$A$3:$B$2000,2,0),0)</f>
        <v>33.08</v>
      </c>
      <c r="G1530" s="59">
        <f>VLOOKUP(D1530,Objetivos!$G$5:$H$3000,2,0)</f>
        <v>1003.9541561904762</v>
      </c>
      <c r="H1530" s="60">
        <f t="shared" si="56"/>
        <v>3.2949711693532613E-2</v>
      </c>
      <c r="I1530" s="249">
        <f>IF(H1530="",0,RANK($H1530,H1528:H1530,0))</f>
        <v>3</v>
      </c>
      <c r="L1530" s="100"/>
      <c r="M1530" s="84" t="s">
        <v>2582</v>
      </c>
    </row>
    <row r="1531" spans="1:13" ht="17.25" x14ac:dyDescent="0.3">
      <c r="A1531" s="206">
        <v>63</v>
      </c>
      <c r="B1531" s="206" t="s">
        <v>2475</v>
      </c>
      <c r="C1531" s="207" t="s">
        <v>2476</v>
      </c>
      <c r="D1531" s="207">
        <v>53931</v>
      </c>
      <c r="E1531" s="207" t="s">
        <v>2490</v>
      </c>
      <c r="F1531" s="66">
        <f>IFERROR(VLOOKUP(D1531,'Vta RdV'!$A$3:$B$2000,2,0),0)</f>
        <v>1534.5100000000002</v>
      </c>
      <c r="G1531" s="66">
        <f>VLOOKUP(D1531,Objetivos!$G$5:$H$3000,2,0)</f>
        <v>947.27806476190494</v>
      </c>
      <c r="H1531" s="67">
        <f t="shared" si="56"/>
        <v>1.61991505671114</v>
      </c>
      <c r="I1531" s="66">
        <f>IF(H1531="",0,RANK($H1531,H1531:H1532,0))</f>
        <v>1</v>
      </c>
      <c r="L1531" s="100"/>
      <c r="M1531" s="84" t="s">
        <v>2582</v>
      </c>
    </row>
    <row r="1532" spans="1:13" ht="18" thickBot="1" x14ac:dyDescent="0.35">
      <c r="A1532" s="208">
        <v>63</v>
      </c>
      <c r="B1532" s="208" t="s">
        <v>2475</v>
      </c>
      <c r="C1532" s="209" t="s">
        <v>2476</v>
      </c>
      <c r="D1532" s="209">
        <v>53787</v>
      </c>
      <c r="E1532" s="209" t="s">
        <v>2491</v>
      </c>
      <c r="F1532" s="55">
        <f>IFERROR(VLOOKUP(D1532,'Vta RdV'!$A$3:$B$2000,2,0),0)</f>
        <v>628.26</v>
      </c>
      <c r="G1532" s="55">
        <f>VLOOKUP(D1532,Objetivos!$G$5:$H$3000,2,0)</f>
        <v>880.11273904761913</v>
      </c>
      <c r="H1532" s="56">
        <f t="shared" si="56"/>
        <v>0.71384036626926672</v>
      </c>
      <c r="I1532" s="55">
        <f>IF(H1532="",0,RANK($H1532,H1531:H1532,0))</f>
        <v>2</v>
      </c>
      <c r="L1532" s="100"/>
      <c r="M1532" s="84" t="s">
        <v>2582</v>
      </c>
    </row>
    <row r="1533" spans="1:13" ht="17.25" x14ac:dyDescent="0.3">
      <c r="A1533" s="210">
        <v>63</v>
      </c>
      <c r="B1533" s="210" t="s">
        <v>2492</v>
      </c>
      <c r="C1533" s="211" t="s">
        <v>467</v>
      </c>
      <c r="D1533" s="211">
        <v>4662</v>
      </c>
      <c r="E1533" s="211" t="s">
        <v>2493</v>
      </c>
      <c r="F1533" s="220">
        <f>IFERROR(VLOOKUP(D1533,'Vta RdV'!$A$3:$B$2000,2,0),0)</f>
        <v>1325.28</v>
      </c>
      <c r="G1533" s="220">
        <f>VLOOKUP(D1533,Objetivos!$G$5:$H$3000,2,0)</f>
        <v>2827.7063840000001</v>
      </c>
      <c r="H1533" s="223">
        <f t="shared" si="56"/>
        <v>0.46867666583023848</v>
      </c>
      <c r="I1533" s="220">
        <f>IF(H1533="",0,RANK($H1533,H1533:H1534,0))</f>
        <v>2</v>
      </c>
      <c r="L1533" s="100"/>
      <c r="M1533" s="84" t="s">
        <v>2582</v>
      </c>
    </row>
    <row r="1534" spans="1:13" ht="18" thickBot="1" x14ac:dyDescent="0.35">
      <c r="A1534" s="212">
        <v>63</v>
      </c>
      <c r="B1534" s="212" t="s">
        <v>2492</v>
      </c>
      <c r="C1534" s="213" t="s">
        <v>467</v>
      </c>
      <c r="D1534" s="213">
        <v>53002</v>
      </c>
      <c r="E1534" s="213" t="s">
        <v>2494</v>
      </c>
      <c r="F1534" s="221">
        <f>IFERROR(VLOOKUP(D1534,'Vta RdV'!$A$3:$B$2000,2,0),0)</f>
        <v>6874.64</v>
      </c>
      <c r="G1534" s="221">
        <f>VLOOKUP(D1534,Objetivos!$G$5:$H$3000,2,0)</f>
        <v>3187.3861333333334</v>
      </c>
      <c r="H1534" s="224">
        <f t="shared" si="56"/>
        <v>2.1568268519793605</v>
      </c>
      <c r="I1534" s="221">
        <f>IF(H1534="",0,RANK($H1534,H1533:H1534,0))</f>
        <v>1</v>
      </c>
      <c r="L1534" s="100"/>
      <c r="M1534" s="84" t="s">
        <v>2582</v>
      </c>
    </row>
    <row r="1535" spans="1:13" ht="17.25" x14ac:dyDescent="0.3">
      <c r="A1535" s="206">
        <v>63</v>
      </c>
      <c r="B1535" s="206" t="s">
        <v>2492</v>
      </c>
      <c r="C1535" s="207" t="s">
        <v>467</v>
      </c>
      <c r="D1535" s="207">
        <v>6538</v>
      </c>
      <c r="E1535" s="207" t="s">
        <v>2495</v>
      </c>
      <c r="F1535" s="66">
        <f>IFERROR(VLOOKUP(D1535,'Vta RdV'!$A$3:$B$2000,2,0),0)</f>
        <v>1848.5300000000002</v>
      </c>
      <c r="G1535" s="66">
        <f>VLOOKUP(D1535,Objetivos!$G$5:$H$3000,2,0)</f>
        <v>2554.7663542857144</v>
      </c>
      <c r="H1535" s="67">
        <f t="shared" si="56"/>
        <v>0.72356127475180776</v>
      </c>
      <c r="I1535" s="66">
        <f>IF(H1535="",0,RANK($H1535,H1535:H1536,0))</f>
        <v>1</v>
      </c>
      <c r="L1535" s="100"/>
      <c r="M1535" s="84" t="s">
        <v>2582</v>
      </c>
    </row>
    <row r="1536" spans="1:13" ht="18" thickBot="1" x14ac:dyDescent="0.35">
      <c r="A1536" s="208">
        <v>63</v>
      </c>
      <c r="B1536" s="208" t="s">
        <v>2492</v>
      </c>
      <c r="C1536" s="209" t="s">
        <v>467</v>
      </c>
      <c r="D1536" s="209">
        <v>19148</v>
      </c>
      <c r="E1536" s="209" t="s">
        <v>2496</v>
      </c>
      <c r="F1536" s="55">
        <f>IFERROR(VLOOKUP(D1536,'Vta RdV'!$A$3:$B$2000,2,0),0)</f>
        <v>1162.75</v>
      </c>
      <c r="G1536" s="55">
        <f>VLOOKUP(D1536,Objetivos!$G$5:$H$3000,2,0)</f>
        <v>2304.1751619047623</v>
      </c>
      <c r="H1536" s="56">
        <f t="shared" si="56"/>
        <v>0.50462743424367296</v>
      </c>
      <c r="I1536" s="55">
        <f>IF(H1536="",0,RANK($H1536,H1535:H1536,0))</f>
        <v>2</v>
      </c>
      <c r="L1536" s="100"/>
      <c r="M1536" s="84" t="s">
        <v>2582</v>
      </c>
    </row>
    <row r="1537" spans="1:13" ht="17.25" x14ac:dyDescent="0.3">
      <c r="A1537" s="239">
        <v>63</v>
      </c>
      <c r="B1537" s="239" t="s">
        <v>2492</v>
      </c>
      <c r="C1537" s="240" t="s">
        <v>467</v>
      </c>
      <c r="D1537" s="240">
        <v>53380</v>
      </c>
      <c r="E1537" s="240" t="s">
        <v>2497</v>
      </c>
      <c r="F1537" s="241">
        <f>IFERROR(VLOOKUP(D1537,'Vta RdV'!$A$3:$B$2000,2,0),0)</f>
        <v>0</v>
      </c>
      <c r="G1537" s="241">
        <f>VLOOKUP(D1537,Objetivos!$G$5:$H$3000,2,0)</f>
        <v>2086.3193447619046</v>
      </c>
      <c r="H1537" s="242">
        <f t="shared" si="56"/>
        <v>0</v>
      </c>
      <c r="I1537" s="220">
        <f>IF(H1537="",0,RANK($H1537,H1537:H1538,0))</f>
        <v>2</v>
      </c>
      <c r="L1537" s="100"/>
      <c r="M1537" s="84" t="s">
        <v>2582</v>
      </c>
    </row>
    <row r="1538" spans="1:13" ht="18" thickBot="1" x14ac:dyDescent="0.35">
      <c r="A1538" s="243">
        <v>63</v>
      </c>
      <c r="B1538" s="243" t="s">
        <v>2492</v>
      </c>
      <c r="C1538" s="244" t="s">
        <v>467</v>
      </c>
      <c r="D1538" s="244">
        <v>52745</v>
      </c>
      <c r="E1538" s="244" t="s">
        <v>2498</v>
      </c>
      <c r="F1538" s="59">
        <f>IFERROR(VLOOKUP(D1538,'Vta RdV'!$A$3:$B$2000,2,0),0)</f>
        <v>2254.96</v>
      </c>
      <c r="G1538" s="59">
        <f>VLOOKUP(D1538,Objetivos!$G$5:$H$3000,2,0)</f>
        <v>2641.0550933333338</v>
      </c>
      <c r="H1538" s="60">
        <f t="shared" si="56"/>
        <v>0.85381028426558314</v>
      </c>
      <c r="I1538" s="221">
        <f>IF(H1538="",0,RANK($H1538,H1537:H1538,0))</f>
        <v>1</v>
      </c>
      <c r="L1538" s="100"/>
      <c r="M1538" s="84" t="s">
        <v>2582</v>
      </c>
    </row>
    <row r="1539" spans="1:13" ht="17.25" x14ac:dyDescent="0.3">
      <c r="A1539" s="206">
        <v>63</v>
      </c>
      <c r="B1539" s="206" t="s">
        <v>2492</v>
      </c>
      <c r="C1539" s="207" t="s">
        <v>467</v>
      </c>
      <c r="D1539" s="207">
        <v>52236</v>
      </c>
      <c r="E1539" s="207" t="s">
        <v>2499</v>
      </c>
      <c r="F1539" s="66">
        <f>IFERROR(VLOOKUP(D1539,'Vta RdV'!$A$3:$B$2000,2,0),0)</f>
        <v>1429.9899999999998</v>
      </c>
      <c r="G1539" s="66">
        <f>VLOOKUP(D1539,Objetivos!$G$5:$H$3000,2,0)</f>
        <v>2482.3468800000005</v>
      </c>
      <c r="H1539" s="67">
        <f t="shared" si="56"/>
        <v>0.57606372885323731</v>
      </c>
      <c r="I1539" s="66">
        <f>IF(H1539="",0,RANK($H1539,H1539:H1540,0))</f>
        <v>1</v>
      </c>
      <c r="L1539" s="100"/>
      <c r="M1539" s="84" t="s">
        <v>2582</v>
      </c>
    </row>
    <row r="1540" spans="1:13" ht="18" thickBot="1" x14ac:dyDescent="0.35">
      <c r="A1540" s="208">
        <v>63</v>
      </c>
      <c r="B1540" s="208" t="s">
        <v>2492</v>
      </c>
      <c r="C1540" s="209" t="s">
        <v>467</v>
      </c>
      <c r="D1540" s="209">
        <v>52033</v>
      </c>
      <c r="E1540" s="209" t="s">
        <v>2500</v>
      </c>
      <c r="F1540" s="55">
        <f>IFERROR(VLOOKUP(D1540,'Vta RdV'!$A$3:$B$2000,2,0),0)</f>
        <v>901.75</v>
      </c>
      <c r="G1540" s="55">
        <f>VLOOKUP(D1540,Objetivos!$G$5:$H$3000,2,0)</f>
        <v>2339.5922819047623</v>
      </c>
      <c r="H1540" s="56">
        <f t="shared" si="56"/>
        <v>0.38543040467967637</v>
      </c>
      <c r="I1540" s="55">
        <f>IF(H1540="",0,RANK($H1540,H1539:H1540,0))</f>
        <v>2</v>
      </c>
      <c r="L1540" s="100"/>
      <c r="M1540" s="84" t="s">
        <v>2582</v>
      </c>
    </row>
    <row r="1541" spans="1:13" ht="17.25" x14ac:dyDescent="0.3">
      <c r="A1541" s="246">
        <v>63</v>
      </c>
      <c r="B1541" s="246" t="s">
        <v>2492</v>
      </c>
      <c r="C1541" s="247" t="s">
        <v>467</v>
      </c>
      <c r="D1541" s="247">
        <v>53436</v>
      </c>
      <c r="E1541" s="247" t="s">
        <v>2501</v>
      </c>
      <c r="F1541" s="57">
        <f>IFERROR(VLOOKUP(D1541,'Vta RdV'!$A$3:$B$2000,2,0),0)</f>
        <v>0</v>
      </c>
      <c r="G1541" s="57">
        <f>VLOOKUP(D1541,Objetivos!$G$5:$H$3000,2,0)</f>
        <v>1645.8274514285713</v>
      </c>
      <c r="H1541" s="58">
        <f t="shared" ref="H1541:H1571" si="57">+F1541/G1541</f>
        <v>0</v>
      </c>
      <c r="I1541" s="220">
        <f>IF(H1541="",0,RANK($H1541,H1541:H1543,0))</f>
        <v>3</v>
      </c>
      <c r="L1541" s="100"/>
      <c r="M1541" s="84" t="s">
        <v>2582</v>
      </c>
    </row>
    <row r="1542" spans="1:13" ht="17.25" x14ac:dyDescent="0.3">
      <c r="A1542" s="239">
        <v>63</v>
      </c>
      <c r="B1542" s="239" t="s">
        <v>2492</v>
      </c>
      <c r="C1542" s="240" t="s">
        <v>467</v>
      </c>
      <c r="D1542" s="240">
        <v>53974</v>
      </c>
      <c r="E1542" s="240" t="s">
        <v>2502</v>
      </c>
      <c r="F1542" s="241">
        <f>IFERROR(VLOOKUP(D1542,'Vta RdV'!$A$3:$B$2000,2,0),0)</f>
        <v>625.81000000000006</v>
      </c>
      <c r="G1542" s="241">
        <f>VLOOKUP(D1542,Objetivos!$G$5:$H$3000,2,0)</f>
        <v>891.51089523809537</v>
      </c>
      <c r="H1542" s="242">
        <f t="shared" si="57"/>
        <v>0.70196562189278155</v>
      </c>
      <c r="I1542" s="222">
        <f>IF(H1542="",0,RANK($H1542,H1541:H1543,0))</f>
        <v>1</v>
      </c>
      <c r="L1542" s="100"/>
      <c r="M1542" s="84" t="s">
        <v>2582</v>
      </c>
    </row>
    <row r="1543" spans="1:13" ht="18" thickBot="1" x14ac:dyDescent="0.35">
      <c r="A1543" s="243">
        <v>63</v>
      </c>
      <c r="B1543" s="243" t="s">
        <v>2492</v>
      </c>
      <c r="C1543" s="244" t="s">
        <v>467</v>
      </c>
      <c r="D1543" s="244">
        <v>53784</v>
      </c>
      <c r="E1543" s="244" t="s">
        <v>2503</v>
      </c>
      <c r="F1543" s="59">
        <f>IFERROR(VLOOKUP(D1543,'Vta RdV'!$A$3:$B$2000,2,0),0)</f>
        <v>604.79999999999995</v>
      </c>
      <c r="G1543" s="59">
        <f>VLOOKUP(D1543,Objetivos!$G$5:$H$3000,2,0)</f>
        <v>921.46832761904773</v>
      </c>
      <c r="H1543" s="60">
        <f t="shared" si="57"/>
        <v>0.65634377424856605</v>
      </c>
      <c r="I1543" s="249">
        <f>IF(H1543="",0,RANK($H1543,H1541:H1543,0))</f>
        <v>2</v>
      </c>
      <c r="L1543" s="100"/>
      <c r="M1543" s="84" t="s">
        <v>2582</v>
      </c>
    </row>
    <row r="1544" spans="1:13" ht="17.25" x14ac:dyDescent="0.3">
      <c r="A1544" s="206">
        <v>63</v>
      </c>
      <c r="B1544" s="206" t="s">
        <v>2492</v>
      </c>
      <c r="C1544" s="207" t="s">
        <v>467</v>
      </c>
      <c r="D1544" s="207">
        <v>10601</v>
      </c>
      <c r="E1544" s="207" t="s">
        <v>2577</v>
      </c>
      <c r="F1544" s="66">
        <f>IFERROR(VLOOKUP(D1544,'Vta RdV'!$A$3:$B$2000,2,0),0)</f>
        <v>870.49</v>
      </c>
      <c r="G1544" s="66">
        <f>VLOOKUP(D1544,Objetivos!$G$5:$H$3000,2,0)</f>
        <v>2511.9675504761908</v>
      </c>
      <c r="H1544" s="67">
        <f t="shared" si="57"/>
        <v>0.34653711981071661</v>
      </c>
      <c r="I1544" s="66">
        <f>IF(H1544="",0,RANK($H1544,H1544:H1545,0))</f>
        <v>2</v>
      </c>
      <c r="L1544" s="100"/>
      <c r="M1544" s="84" t="s">
        <v>2582</v>
      </c>
    </row>
    <row r="1545" spans="1:13" ht="18" thickBot="1" x14ac:dyDescent="0.35">
      <c r="A1545" s="208">
        <v>63</v>
      </c>
      <c r="B1545" s="208" t="s">
        <v>2492</v>
      </c>
      <c r="C1545" s="209" t="s">
        <v>467</v>
      </c>
      <c r="D1545" s="209">
        <v>54071</v>
      </c>
      <c r="E1545" s="209" t="s">
        <v>2578</v>
      </c>
      <c r="F1545" s="55">
        <f>IFERROR(VLOOKUP(D1545,'Vta RdV'!$A$3:$B$2000,2,0),0)</f>
        <v>1749.45</v>
      </c>
      <c r="G1545" s="55">
        <f>VLOOKUP(D1545,Objetivos!$G$5:$H$3000,2,0)</f>
        <v>1549.1105523809526</v>
      </c>
      <c r="H1545" s="56">
        <f t="shared" si="57"/>
        <v>1.1293254682896128</v>
      </c>
      <c r="I1545" s="55">
        <f>IF(H1545="",0,RANK($H1545,H1544:H1545,0))</f>
        <v>1</v>
      </c>
      <c r="L1545" s="100"/>
      <c r="M1545" s="84" t="s">
        <v>2582</v>
      </c>
    </row>
    <row r="1546" spans="1:13" ht="17.25" x14ac:dyDescent="0.3">
      <c r="A1546" s="210">
        <v>63</v>
      </c>
      <c r="B1546" s="210" t="s">
        <v>2504</v>
      </c>
      <c r="C1546" s="211" t="s">
        <v>808</v>
      </c>
      <c r="D1546" s="211">
        <v>3825</v>
      </c>
      <c r="E1546" s="211" t="s">
        <v>2505</v>
      </c>
      <c r="F1546" s="220">
        <f>IFERROR(VLOOKUP(D1546,'Vta RdV'!$A$3:$B$2000,2,0),0)</f>
        <v>1900.0999999999997</v>
      </c>
      <c r="G1546" s="220">
        <f>VLOOKUP(D1546,Objetivos!$G$5:$H$3000,2,0)</f>
        <v>5064.0540342857148</v>
      </c>
      <c r="H1546" s="223">
        <f t="shared" si="57"/>
        <v>0.37521321596008778</v>
      </c>
      <c r="I1546" s="220">
        <f>IF(H1546="",0,RANK($H1546,H1546:H1547,0))</f>
        <v>2</v>
      </c>
      <c r="L1546" s="100"/>
      <c r="M1546" s="84" t="s">
        <v>2582</v>
      </c>
    </row>
    <row r="1547" spans="1:13" ht="18" thickBot="1" x14ac:dyDescent="0.35">
      <c r="A1547" s="212">
        <v>63</v>
      </c>
      <c r="B1547" s="212" t="s">
        <v>2504</v>
      </c>
      <c r="C1547" s="213" t="s">
        <v>808</v>
      </c>
      <c r="D1547" s="213">
        <v>3372</v>
      </c>
      <c r="E1547" s="213" t="s">
        <v>2506</v>
      </c>
      <c r="F1547" s="221">
        <f>IFERROR(VLOOKUP(D1547,'Vta RdV'!$A$3:$B$2000,2,0),0)</f>
        <v>1807.97</v>
      </c>
      <c r="G1547" s="221">
        <f>VLOOKUP(D1547,Objetivos!$G$5:$H$3000,2,0)</f>
        <v>4496.2739733333337</v>
      </c>
      <c r="H1547" s="224">
        <f t="shared" si="57"/>
        <v>0.40210405565202983</v>
      </c>
      <c r="I1547" s="221">
        <f>IF(H1547="",0,RANK($H1547,H1546:H1547,0))</f>
        <v>1</v>
      </c>
      <c r="L1547" s="100"/>
      <c r="M1547" s="84" t="s">
        <v>2582</v>
      </c>
    </row>
    <row r="1548" spans="1:13" ht="17.25" x14ac:dyDescent="0.3">
      <c r="A1548" s="206">
        <v>63</v>
      </c>
      <c r="B1548" s="206" t="s">
        <v>2504</v>
      </c>
      <c r="C1548" s="207" t="s">
        <v>808</v>
      </c>
      <c r="D1548" s="207">
        <v>5074</v>
      </c>
      <c r="E1548" s="207" t="s">
        <v>2507</v>
      </c>
      <c r="F1548" s="66">
        <f>IFERROR(VLOOKUP(D1548,'Vta RdV'!$A$3:$B$2000,2,0),0)</f>
        <v>3176.2100000000005</v>
      </c>
      <c r="G1548" s="66">
        <f>VLOOKUP(D1548,Objetivos!$G$5:$H$3000,2,0)</f>
        <v>2709.6185447619046</v>
      </c>
      <c r="H1548" s="67">
        <f t="shared" si="57"/>
        <v>1.1721982070650079</v>
      </c>
      <c r="I1548" s="66">
        <f>IF(H1548="",0,RANK($H1548,H1548:H1549,0))</f>
        <v>1</v>
      </c>
      <c r="L1548" s="100"/>
      <c r="M1548" s="84" t="s">
        <v>2582</v>
      </c>
    </row>
    <row r="1549" spans="1:13" ht="18" thickBot="1" x14ac:dyDescent="0.35">
      <c r="A1549" s="208">
        <v>63</v>
      </c>
      <c r="B1549" s="208" t="s">
        <v>2504</v>
      </c>
      <c r="C1549" s="209" t="s">
        <v>808</v>
      </c>
      <c r="D1549" s="209">
        <v>30380</v>
      </c>
      <c r="E1549" s="209" t="s">
        <v>2508</v>
      </c>
      <c r="F1549" s="55">
        <f>IFERROR(VLOOKUP(D1549,'Vta RdV'!$A$3:$B$2000,2,0),0)</f>
        <v>782.2299999999999</v>
      </c>
      <c r="G1549" s="55">
        <f>VLOOKUP(D1549,Objetivos!$G$5:$H$3000,2,0)</f>
        <v>2531.1576990476187</v>
      </c>
      <c r="H1549" s="56">
        <f t="shared" si="57"/>
        <v>0.30904040482911205</v>
      </c>
      <c r="I1549" s="55">
        <f>IF(H1549="",0,RANK($H1549,H1548:H1549,0))</f>
        <v>2</v>
      </c>
      <c r="L1549" s="100"/>
      <c r="M1549" s="84" t="s">
        <v>2582</v>
      </c>
    </row>
    <row r="1550" spans="1:13" ht="17.25" x14ac:dyDescent="0.3">
      <c r="A1550" s="210">
        <v>63</v>
      </c>
      <c r="B1550" s="210" t="s">
        <v>2504</v>
      </c>
      <c r="C1550" s="211" t="s">
        <v>808</v>
      </c>
      <c r="D1550" s="211">
        <v>52419</v>
      </c>
      <c r="E1550" s="211" t="s">
        <v>2509</v>
      </c>
      <c r="F1550" s="220">
        <f>IFERROR(VLOOKUP(D1550,'Vta RdV'!$A$3:$B$2000,2,0),0)</f>
        <v>1175.71</v>
      </c>
      <c r="G1550" s="220">
        <f>VLOOKUP(D1550,Objetivos!$G$5:$H$3000,2,0)</f>
        <v>1793.3237104761906</v>
      </c>
      <c r="H1550" s="223">
        <f t="shared" si="57"/>
        <v>0.65560388965570948</v>
      </c>
      <c r="I1550" s="220">
        <f>IF(H1550="",0,RANK($H1550,H1550:H1551,0))</f>
        <v>1</v>
      </c>
      <c r="L1550" s="100"/>
      <c r="M1550" s="84" t="s">
        <v>2582</v>
      </c>
    </row>
    <row r="1551" spans="1:13" ht="18" thickBot="1" x14ac:dyDescent="0.35">
      <c r="A1551" s="212">
        <v>63</v>
      </c>
      <c r="B1551" s="212" t="s">
        <v>2504</v>
      </c>
      <c r="C1551" s="213" t="s">
        <v>808</v>
      </c>
      <c r="D1551" s="213">
        <v>53392</v>
      </c>
      <c r="E1551" s="213" t="s">
        <v>2510</v>
      </c>
      <c r="F1551" s="221">
        <f>IFERROR(VLOOKUP(D1551,'Vta RdV'!$A$3:$B$2000,2,0),0)</f>
        <v>567.29</v>
      </c>
      <c r="G1551" s="221">
        <f>VLOOKUP(D1551,Objetivos!$G$5:$H$3000,2,0)</f>
        <v>1088.9713295238096</v>
      </c>
      <c r="H1551" s="224">
        <f t="shared" si="57"/>
        <v>0.52094117137874252</v>
      </c>
      <c r="I1551" s="221">
        <f>IF(H1551="",0,RANK($H1551,H1550:H1551,0))</f>
        <v>2</v>
      </c>
      <c r="L1551" s="100"/>
      <c r="M1551" s="84" t="s">
        <v>2582</v>
      </c>
    </row>
    <row r="1552" spans="1:13" ht="17.25" x14ac:dyDescent="0.3">
      <c r="A1552" s="206">
        <v>63</v>
      </c>
      <c r="B1552" s="206" t="s">
        <v>2504</v>
      </c>
      <c r="C1552" s="207" t="s">
        <v>808</v>
      </c>
      <c r="D1552" s="207">
        <v>53733</v>
      </c>
      <c r="E1552" s="207" t="s">
        <v>2511</v>
      </c>
      <c r="F1552" s="66">
        <f>IFERROR(VLOOKUP(D1552,'Vta RdV'!$A$3:$B$2000,2,0),0)</f>
        <v>669.05</v>
      </c>
      <c r="G1552" s="66">
        <f>VLOOKUP(D1552,Objetivos!$G$5:$H$3000,2,0)</f>
        <v>1006.8433904761905</v>
      </c>
      <c r="H1552" s="67">
        <f t="shared" si="57"/>
        <v>0.66450254958079447</v>
      </c>
      <c r="I1552" s="66">
        <f>IF(H1552="",0,RANK($H1552,H1552:H1553,0))</f>
        <v>1</v>
      </c>
      <c r="L1552" s="100"/>
      <c r="M1552" s="84" t="s">
        <v>2582</v>
      </c>
    </row>
    <row r="1553" spans="1:13" ht="18" thickBot="1" x14ac:dyDescent="0.35">
      <c r="A1553" s="208">
        <v>63</v>
      </c>
      <c r="B1553" s="208" t="s">
        <v>2504</v>
      </c>
      <c r="C1553" s="209" t="s">
        <v>808</v>
      </c>
      <c r="D1553" s="209">
        <v>52178</v>
      </c>
      <c r="E1553" s="209" t="s">
        <v>2512</v>
      </c>
      <c r="F1553" s="55">
        <f>IFERROR(VLOOKUP(D1553,'Vta RdV'!$A$3:$B$2000,2,0),0)</f>
        <v>179.99</v>
      </c>
      <c r="G1553" s="55">
        <f>VLOOKUP(D1553,Objetivos!$G$5:$H$3000,2,0)</f>
        <v>702.54109714285721</v>
      </c>
      <c r="H1553" s="56">
        <f t="shared" si="57"/>
        <v>0.25619853519174296</v>
      </c>
      <c r="I1553" s="55">
        <f>IF(H1553="",0,RANK($H1553,H1552:H1553,0))</f>
        <v>2</v>
      </c>
      <c r="L1553" s="100"/>
      <c r="M1553" s="84" t="s">
        <v>2582</v>
      </c>
    </row>
    <row r="1554" spans="1:13" ht="17.25" x14ac:dyDescent="0.3">
      <c r="A1554" s="210">
        <v>63</v>
      </c>
      <c r="B1554" s="210" t="s">
        <v>2504</v>
      </c>
      <c r="C1554" s="211" t="s">
        <v>808</v>
      </c>
      <c r="D1554" s="211">
        <v>25101</v>
      </c>
      <c r="E1554" s="211" t="s">
        <v>2521</v>
      </c>
      <c r="F1554" s="220">
        <f>IFERROR(VLOOKUP(D1554,'Vta RdV'!$A$3:$B$2000,2,0),0)</f>
        <v>1997.87</v>
      </c>
      <c r="G1554" s="220">
        <f>VLOOKUP(D1554,Objetivos!$G$5:$H$3000,2,0)</f>
        <v>1431.4995657142856</v>
      </c>
      <c r="H1554" s="223">
        <f t="shared" ref="H1554" si="58">+F1554/G1554</f>
        <v>1.3956483451694994</v>
      </c>
      <c r="I1554" s="220">
        <f>IF(H1554="",0,RANK($H1554,H1554:H1555,0))</f>
        <v>1</v>
      </c>
      <c r="L1554" s="100"/>
      <c r="M1554" s="84" t="s">
        <v>2582</v>
      </c>
    </row>
    <row r="1555" spans="1:13" ht="18" thickBot="1" x14ac:dyDescent="0.35">
      <c r="A1555" s="212">
        <v>63</v>
      </c>
      <c r="B1555" s="212" t="s">
        <v>2504</v>
      </c>
      <c r="C1555" s="213" t="s">
        <v>808</v>
      </c>
      <c r="D1555" s="213">
        <v>54073</v>
      </c>
      <c r="E1555" s="213" t="s">
        <v>2513</v>
      </c>
      <c r="F1555" s="221">
        <f>IFERROR(VLOOKUP(D1555,'Vta RdV'!$A$3:$B$2000,2,0),0)</f>
        <v>341.03</v>
      </c>
      <c r="G1555" s="221">
        <f>VLOOKUP(D1555,Objetivos!$G$5:$H$3000,2,0)</f>
        <v>1070.2806323809525</v>
      </c>
      <c r="H1555" s="224">
        <f t="shared" si="57"/>
        <v>0.318636056453103</v>
      </c>
      <c r="I1555" s="221">
        <f>IF(H1555="",0,RANK($H1555,H1554:H1555,0))</f>
        <v>2</v>
      </c>
      <c r="L1555" s="100"/>
      <c r="M1555" s="84" t="s">
        <v>2582</v>
      </c>
    </row>
    <row r="1556" spans="1:13" ht="17.25" x14ac:dyDescent="0.3">
      <c r="A1556" s="206">
        <v>63</v>
      </c>
      <c r="B1556" s="206" t="s">
        <v>2504</v>
      </c>
      <c r="C1556" s="207" t="s">
        <v>808</v>
      </c>
      <c r="D1556" s="207">
        <v>54075</v>
      </c>
      <c r="E1556" s="207" t="s">
        <v>2579</v>
      </c>
      <c r="F1556" s="66">
        <f>IFERROR(VLOOKUP(D1556,'Vta RdV'!$A$3:$B$2000,2,0),0)</f>
        <v>1004.4200000000001</v>
      </c>
      <c r="G1556" s="66">
        <f>VLOOKUP(D1556,Objetivos!$G$5:$H$3000,2,0)</f>
        <v>1334.5533333333335</v>
      </c>
      <c r="H1556" s="67">
        <f t="shared" ref="H1556:H1557" si="59">+F1556/G1556</f>
        <v>0.75262634689259322</v>
      </c>
      <c r="I1556" s="66">
        <f>IF(H1556="",0,RANK($H1556,H1556:H1557,0))</f>
        <v>2</v>
      </c>
      <c r="L1556" s="100"/>
      <c r="M1556" s="84" t="s">
        <v>2582</v>
      </c>
    </row>
    <row r="1557" spans="1:13" ht="18" thickBot="1" x14ac:dyDescent="0.35">
      <c r="A1557" s="208">
        <v>63</v>
      </c>
      <c r="B1557" s="208" t="s">
        <v>2504</v>
      </c>
      <c r="C1557" s="209" t="s">
        <v>808</v>
      </c>
      <c r="D1557" s="209">
        <v>54074</v>
      </c>
      <c r="E1557" s="209" t="s">
        <v>2580</v>
      </c>
      <c r="F1557" s="55">
        <f>IFERROR(VLOOKUP(D1557,'Vta RdV'!$A$3:$B$2000,2,0),0)</f>
        <v>1568.22</v>
      </c>
      <c r="G1557" s="55">
        <f>VLOOKUP(D1557,Objetivos!$G$5:$H$3000,2,0)</f>
        <v>1004.2607466666667</v>
      </c>
      <c r="H1557" s="56">
        <f t="shared" si="59"/>
        <v>1.5615665604826454</v>
      </c>
      <c r="I1557" s="55">
        <f>IF(H1557="",0,RANK($H1557,H1556:H1557,0))</f>
        <v>1</v>
      </c>
      <c r="L1557" s="100"/>
      <c r="M1557" s="84" t="s">
        <v>2582</v>
      </c>
    </row>
    <row r="1558" spans="1:13" ht="17.25" x14ac:dyDescent="0.3">
      <c r="A1558" s="210">
        <v>63</v>
      </c>
      <c r="B1558" s="210" t="s">
        <v>2514</v>
      </c>
      <c r="C1558" s="211" t="s">
        <v>468</v>
      </c>
      <c r="D1558" s="211">
        <v>3642</v>
      </c>
      <c r="E1558" s="211" t="s">
        <v>2515</v>
      </c>
      <c r="F1558" s="220">
        <f>IFERROR(VLOOKUP(D1558,'Vta RdV'!$A$3:$B$2000,2,0),0)</f>
        <v>1380.33</v>
      </c>
      <c r="G1558" s="220">
        <f>VLOOKUP(D1558,Objetivos!$G$5:$H$3000,2,0)</f>
        <v>2543.7314742857143</v>
      </c>
      <c r="H1558" s="223">
        <f t="shared" si="57"/>
        <v>0.5426398241927638</v>
      </c>
      <c r="I1558" s="220">
        <f>IF(H1558="",0,RANK($H1558,H1558:H1559,0))</f>
        <v>1</v>
      </c>
      <c r="L1558" s="100"/>
      <c r="M1558" s="84" t="s">
        <v>2582</v>
      </c>
    </row>
    <row r="1559" spans="1:13" ht="18" thickBot="1" x14ac:dyDescent="0.35">
      <c r="A1559" s="212">
        <v>63</v>
      </c>
      <c r="B1559" s="212" t="s">
        <v>2514</v>
      </c>
      <c r="C1559" s="213" t="s">
        <v>468</v>
      </c>
      <c r="D1559" s="213">
        <v>7423</v>
      </c>
      <c r="E1559" s="213" t="s">
        <v>2516</v>
      </c>
      <c r="F1559" s="221">
        <f>IFERROR(VLOOKUP(D1559,'Vta RdV'!$A$3:$B$2000,2,0),0)</f>
        <v>1342.25</v>
      </c>
      <c r="G1559" s="221">
        <f>VLOOKUP(D1559,Objetivos!$G$5:$H$3000,2,0)</f>
        <v>2666.193775238095</v>
      </c>
      <c r="H1559" s="224">
        <f t="shared" si="57"/>
        <v>0.50343302593605943</v>
      </c>
      <c r="I1559" s="221">
        <f>IF(H1559="",0,RANK($H1559,H1558:H1559,0))</f>
        <v>2</v>
      </c>
      <c r="L1559" s="100"/>
      <c r="M1559" s="84" t="s">
        <v>2582</v>
      </c>
    </row>
    <row r="1560" spans="1:13" ht="17.25" x14ac:dyDescent="0.3">
      <c r="A1560" s="206">
        <v>63</v>
      </c>
      <c r="B1560" s="206" t="s">
        <v>2514</v>
      </c>
      <c r="C1560" s="207" t="s">
        <v>468</v>
      </c>
      <c r="D1560" s="207">
        <v>7700</v>
      </c>
      <c r="E1560" s="207" t="s">
        <v>2517</v>
      </c>
      <c r="F1560" s="66">
        <f>IFERROR(VLOOKUP(D1560,'Vta RdV'!$A$3:$B$2000,2,0),0)</f>
        <v>165.41</v>
      </c>
      <c r="G1560" s="66">
        <f>VLOOKUP(D1560,Objetivos!$G$5:$H$3000,2,0)</f>
        <v>1933.4974880000002</v>
      </c>
      <c r="H1560" s="67">
        <f t="shared" si="57"/>
        <v>8.554963273890738E-2</v>
      </c>
      <c r="I1560" s="66">
        <f>IF(H1560="",0,RANK($H1560,H1560:H1561,0))</f>
        <v>2</v>
      </c>
      <c r="L1560" s="100"/>
      <c r="M1560" s="84" t="s">
        <v>2582</v>
      </c>
    </row>
    <row r="1561" spans="1:13" ht="18" thickBot="1" x14ac:dyDescent="0.35">
      <c r="A1561" s="208">
        <v>63</v>
      </c>
      <c r="B1561" s="208" t="s">
        <v>2514</v>
      </c>
      <c r="C1561" s="209" t="s">
        <v>468</v>
      </c>
      <c r="D1561" s="209">
        <v>7408</v>
      </c>
      <c r="E1561" s="209" t="s">
        <v>2518</v>
      </c>
      <c r="F1561" s="55">
        <f>IFERROR(VLOOKUP(D1561,'Vta RdV'!$A$3:$B$2000,2,0),0)</f>
        <v>1444.9</v>
      </c>
      <c r="G1561" s="55">
        <f>VLOOKUP(D1561,Objetivos!$G$5:$H$3000,2,0)</f>
        <v>2074.3917485714287</v>
      </c>
      <c r="H1561" s="56">
        <f t="shared" si="57"/>
        <v>0.69654152885782505</v>
      </c>
      <c r="I1561" s="55">
        <f>IF(H1561="",0,RANK($H1561,H1560:H1561,0))</f>
        <v>1</v>
      </c>
      <c r="L1561" s="100"/>
      <c r="M1561" s="84" t="s">
        <v>2582</v>
      </c>
    </row>
    <row r="1562" spans="1:13" ht="17.25" x14ac:dyDescent="0.3">
      <c r="A1562" s="210">
        <v>63</v>
      </c>
      <c r="B1562" s="210" t="s">
        <v>2514</v>
      </c>
      <c r="C1562" s="211" t="s">
        <v>468</v>
      </c>
      <c r="D1562" s="211">
        <v>1980</v>
      </c>
      <c r="E1562" s="211" t="s">
        <v>2519</v>
      </c>
      <c r="F1562" s="220">
        <f>IFERROR(VLOOKUP(D1562,'Vta RdV'!$A$3:$B$2000,2,0),0)</f>
        <v>1084.75</v>
      </c>
      <c r="G1562" s="220">
        <f>VLOOKUP(D1562,Objetivos!$G$5:$H$3000,2,0)</f>
        <v>2131.8138819047617</v>
      </c>
      <c r="H1562" s="223">
        <f t="shared" si="57"/>
        <v>0.50883897942853384</v>
      </c>
      <c r="I1562" s="220">
        <f>IF(H1562="",0,RANK($H1562,H1562:H1563,0))</f>
        <v>2</v>
      </c>
      <c r="L1562" s="100"/>
      <c r="M1562" s="84" t="s">
        <v>2582</v>
      </c>
    </row>
    <row r="1563" spans="1:13" ht="18" thickBot="1" x14ac:dyDescent="0.35">
      <c r="A1563" s="212">
        <v>63</v>
      </c>
      <c r="B1563" s="212" t="s">
        <v>2514</v>
      </c>
      <c r="C1563" s="213" t="s">
        <v>468</v>
      </c>
      <c r="D1563" s="213">
        <v>53274</v>
      </c>
      <c r="E1563" s="213" t="s">
        <v>2520</v>
      </c>
      <c r="F1563" s="221">
        <f>IFERROR(VLOOKUP(D1563,'Vta RdV'!$A$3:$B$2000,2,0),0)</f>
        <v>1257.3100000000002</v>
      </c>
      <c r="G1563" s="221">
        <f>VLOOKUP(D1563,Objetivos!$G$5:$H$3000,2,0)</f>
        <v>1844.6546361904764</v>
      </c>
      <c r="H1563" s="224">
        <f t="shared" si="57"/>
        <v>0.68159642207961368</v>
      </c>
      <c r="I1563" s="221">
        <f>IF(H1563="",0,RANK($H1563,H1562:H1563,0))</f>
        <v>1</v>
      </c>
      <c r="L1563" s="100"/>
      <c r="M1563" s="84" t="s">
        <v>2582</v>
      </c>
    </row>
    <row r="1564" spans="1:13" ht="17.25" x14ac:dyDescent="0.3">
      <c r="A1564" s="214">
        <v>63</v>
      </c>
      <c r="B1564" s="214" t="s">
        <v>2514</v>
      </c>
      <c r="C1564" s="215" t="s">
        <v>468</v>
      </c>
      <c r="D1564" s="215">
        <v>58944</v>
      </c>
      <c r="E1564" s="215" t="s">
        <v>2522</v>
      </c>
      <c r="F1564" s="53">
        <f>IFERROR(VLOOKUP(D1564,'Vta RdV'!$A$3:$B$2000,2,0),0)</f>
        <v>600.21</v>
      </c>
      <c r="G1564" s="53">
        <f>VLOOKUP(D1564,Objetivos!$G$5:$H$3000,2,0)</f>
        <v>1241.6834895238096</v>
      </c>
      <c r="H1564" s="61">
        <f t="shared" si="57"/>
        <v>0.48338405484491292</v>
      </c>
      <c r="I1564" s="66">
        <f>IF(H1564="",0,RANK($H1564,H1564:H1566,0))</f>
        <v>3</v>
      </c>
      <c r="L1564" s="100"/>
      <c r="M1564" s="84" t="s">
        <v>2582</v>
      </c>
    </row>
    <row r="1565" spans="1:13" ht="17.25" x14ac:dyDescent="0.3">
      <c r="A1565" s="206">
        <v>63</v>
      </c>
      <c r="B1565" s="206" t="s">
        <v>2514</v>
      </c>
      <c r="C1565" s="207" t="s">
        <v>468</v>
      </c>
      <c r="D1565" s="207">
        <v>53134</v>
      </c>
      <c r="E1565" s="207" t="s">
        <v>2523</v>
      </c>
      <c r="F1565" s="66">
        <f>IFERROR(VLOOKUP(D1565,'Vta RdV'!$A$3:$B$2000,2,0),0)</f>
        <v>1152.46</v>
      </c>
      <c r="G1565" s="66">
        <f>VLOOKUP(D1565,Objetivos!$G$5:$H$3000,2,0)</f>
        <v>1771.9343600000002</v>
      </c>
      <c r="H1565" s="67">
        <f t="shared" si="57"/>
        <v>0.65039655306418909</v>
      </c>
      <c r="I1565" s="66">
        <f>IF(H1565="",0,RANK($H1565,H1564:H1566,0))</f>
        <v>2</v>
      </c>
      <c r="L1565" s="100"/>
      <c r="M1565" s="84" t="s">
        <v>2582</v>
      </c>
    </row>
    <row r="1566" spans="1:13" ht="18" thickBot="1" x14ac:dyDescent="0.35">
      <c r="A1566" s="208">
        <v>63</v>
      </c>
      <c r="B1566" s="208" t="s">
        <v>2514</v>
      </c>
      <c r="C1566" s="209" t="s">
        <v>468</v>
      </c>
      <c r="D1566" s="209">
        <v>42366</v>
      </c>
      <c r="E1566" s="209" t="s">
        <v>2524</v>
      </c>
      <c r="F1566" s="55">
        <f>IFERROR(VLOOKUP(D1566,'Vta RdV'!$A$3:$B$2000,2,0),0)</f>
        <v>1666.72</v>
      </c>
      <c r="G1566" s="55">
        <f>VLOOKUP(D1566,Objetivos!$G$5:$H$3000,2,0)</f>
        <v>1508.0098438095238</v>
      </c>
      <c r="H1566" s="56">
        <f t="shared" si="57"/>
        <v>1.1052447746558098</v>
      </c>
      <c r="I1566" s="55">
        <f>IF(H1566="",0,RANK($H1566,H1564:H1566,0))</f>
        <v>1</v>
      </c>
      <c r="L1566" s="100"/>
      <c r="M1566" s="84" t="s">
        <v>2582</v>
      </c>
    </row>
    <row r="1567" spans="1:13" ht="17.25" x14ac:dyDescent="0.3">
      <c r="A1567" s="210">
        <v>63</v>
      </c>
      <c r="B1567" s="210" t="s">
        <v>2514</v>
      </c>
      <c r="C1567" s="211" t="s">
        <v>468</v>
      </c>
      <c r="D1567" s="211">
        <v>53866</v>
      </c>
      <c r="E1567" s="211" t="s">
        <v>2525</v>
      </c>
      <c r="F1567" s="220">
        <f>IFERROR(VLOOKUP(D1567,'Vta RdV'!$A$3:$B$2000,2,0),0)</f>
        <v>1663.64</v>
      </c>
      <c r="G1567" s="220">
        <f>VLOOKUP(D1567,Objetivos!$G$5:$H$3000,2,0)</f>
        <v>1283.1052571428572</v>
      </c>
      <c r="H1567" s="223">
        <f t="shared" si="57"/>
        <v>1.296573286360384</v>
      </c>
      <c r="I1567" s="220">
        <f>IF(H1567="",0,RANK($H1567,H1567:H1568,0))</f>
        <v>1</v>
      </c>
      <c r="L1567" s="100"/>
      <c r="M1567" s="84" t="s">
        <v>2582</v>
      </c>
    </row>
    <row r="1568" spans="1:13" ht="18" thickBot="1" x14ac:dyDescent="0.35">
      <c r="A1568" s="212">
        <v>63</v>
      </c>
      <c r="B1568" s="212" t="s">
        <v>2514</v>
      </c>
      <c r="C1568" s="213" t="s">
        <v>468</v>
      </c>
      <c r="D1568" s="213">
        <v>53516</v>
      </c>
      <c r="E1568" s="213" t="s">
        <v>2526</v>
      </c>
      <c r="F1568" s="221">
        <f>IFERROR(VLOOKUP(D1568,'Vta RdV'!$A$3:$B$2000,2,0),0)</f>
        <v>716.96999999999991</v>
      </c>
      <c r="G1568" s="221">
        <f>VLOOKUP(D1568,Objetivos!$G$5:$H$3000,2,0)</f>
        <v>1036.2824152380952</v>
      </c>
      <c r="H1568" s="224">
        <f t="shared" si="57"/>
        <v>0.69186738041412166</v>
      </c>
      <c r="I1568" s="221">
        <f>IF(H1568="",0,RANK($H1568,H1567:H1568,0))</f>
        <v>2</v>
      </c>
      <c r="L1568" s="100"/>
      <c r="M1568" s="84" t="s">
        <v>2582</v>
      </c>
    </row>
    <row r="1569" spans="1:13" ht="17.25" x14ac:dyDescent="0.3">
      <c r="A1569" s="206">
        <v>63</v>
      </c>
      <c r="B1569" s="206" t="s">
        <v>2514</v>
      </c>
      <c r="C1569" s="207" t="s">
        <v>468</v>
      </c>
      <c r="D1569" s="207">
        <v>53578</v>
      </c>
      <c r="E1569" s="207" t="s">
        <v>2527</v>
      </c>
      <c r="F1569" s="66">
        <f>IFERROR(VLOOKUP(D1569,'Vta RdV'!$A$3:$B$2000,2,0),0)</f>
        <v>1308.5700000000002</v>
      </c>
      <c r="G1569" s="66">
        <f>VLOOKUP(D1569,Objetivos!$G$5:$H$3000,2,0)</f>
        <v>1053.4832800000001</v>
      </c>
      <c r="H1569" s="67">
        <f t="shared" si="57"/>
        <v>1.2421364675099542</v>
      </c>
      <c r="I1569" s="66">
        <f>IF(H1569="",0,RANK($H1569,H1569:H1571,0))</f>
        <v>1</v>
      </c>
      <c r="L1569" s="100"/>
      <c r="M1569" s="84" t="s">
        <v>2582</v>
      </c>
    </row>
    <row r="1570" spans="1:13" ht="17.25" x14ac:dyDescent="0.3">
      <c r="A1570" s="206">
        <v>63</v>
      </c>
      <c r="B1570" s="206" t="s">
        <v>2514</v>
      </c>
      <c r="C1570" s="207" t="s">
        <v>468</v>
      </c>
      <c r="D1570" s="207">
        <v>54108</v>
      </c>
      <c r="E1570" s="207" t="s">
        <v>2581</v>
      </c>
      <c r="F1570" s="66">
        <f>IFERROR(VLOOKUP(D1570,'Vta RdV'!$A$3:$B$2000,2,0),0)</f>
        <v>0</v>
      </c>
      <c r="G1570" s="66">
        <f>VLOOKUP(D1570,Objetivos!$G$5:$H$3000,2,0)</f>
        <v>863.79998476190474</v>
      </c>
      <c r="H1570" s="67">
        <f t="shared" ref="H1570" si="60">+F1570/G1570</f>
        <v>0</v>
      </c>
      <c r="I1570" s="66">
        <f>IF(H1570="",0,RANK($H1570,H1569:H1571,0))</f>
        <v>2</v>
      </c>
      <c r="L1570" s="100"/>
      <c r="M1570" s="84" t="s">
        <v>2582</v>
      </c>
    </row>
    <row r="1571" spans="1:13" ht="18" thickBot="1" x14ac:dyDescent="0.35">
      <c r="A1571" s="208">
        <v>63</v>
      </c>
      <c r="B1571" s="208" t="s">
        <v>2514</v>
      </c>
      <c r="C1571" s="209" t="s">
        <v>468</v>
      </c>
      <c r="D1571" s="209">
        <v>54072</v>
      </c>
      <c r="E1571" s="209" t="s">
        <v>2528</v>
      </c>
      <c r="F1571" s="55">
        <f>IFERROR(VLOOKUP(D1571,'Vta RdV'!$A$3:$B$2000,2,0),0)</f>
        <v>0</v>
      </c>
      <c r="G1571" s="55">
        <f>VLOOKUP(D1571,Objetivos!$G$5:$H$3000,2,0)</f>
        <v>1166.1593752380952</v>
      </c>
      <c r="H1571" s="56">
        <f t="shared" si="57"/>
        <v>0</v>
      </c>
      <c r="I1571" s="55">
        <f>IF(H1571="",0,RANK($H1571,H1569:H1571,0))</f>
        <v>2</v>
      </c>
      <c r="L1571" s="100"/>
      <c r="M1571" s="84" t="s">
        <v>2582</v>
      </c>
    </row>
    <row r="1572" spans="1:13" ht="17.25" x14ac:dyDescent="0.3">
      <c r="A1572" s="218"/>
      <c r="B1572" s="218"/>
      <c r="C1572" s="219"/>
      <c r="D1572" s="219"/>
      <c r="E1572" s="219"/>
    </row>
    <row r="1573" spans="1:13" ht="17.25" x14ac:dyDescent="0.3">
      <c r="A1573" s="218"/>
      <c r="B1573" s="218"/>
      <c r="C1573" s="219"/>
      <c r="D1573" s="219"/>
      <c r="E1573" s="219"/>
    </row>
    <row r="1574" spans="1:13" ht="17.25" x14ac:dyDescent="0.3">
      <c r="A1574" s="218"/>
      <c r="B1574" s="218"/>
      <c r="C1574" s="219"/>
      <c r="D1574" s="219"/>
      <c r="E1574" s="219"/>
    </row>
    <row r="1575" spans="1:13" ht="17.25" x14ac:dyDescent="0.3">
      <c r="A1575" s="218"/>
      <c r="B1575" s="218"/>
      <c r="C1575" s="219"/>
      <c r="D1575" s="219"/>
      <c r="E1575" s="219"/>
    </row>
    <row r="1576" spans="1:13" ht="17.25" x14ac:dyDescent="0.3">
      <c r="A1576" s="218"/>
      <c r="B1576" s="218"/>
      <c r="C1576" s="219"/>
      <c r="D1576" s="219"/>
      <c r="E1576" s="219"/>
    </row>
    <row r="1577" spans="1:13" ht="17.25" x14ac:dyDescent="0.3">
      <c r="A1577" s="218"/>
      <c r="B1577" s="218"/>
      <c r="C1577" s="219"/>
      <c r="D1577" s="219"/>
      <c r="E1577" s="219"/>
    </row>
    <row r="1578" spans="1:13" ht="17.25" x14ac:dyDescent="0.3">
      <c r="A1578" s="218"/>
      <c r="B1578" s="218"/>
      <c r="C1578" s="219"/>
      <c r="D1578" s="219"/>
      <c r="E1578" s="219"/>
    </row>
    <row r="1579" spans="1:13" ht="17.25" x14ac:dyDescent="0.3">
      <c r="A1579" s="218"/>
      <c r="B1579" s="218"/>
      <c r="C1579" s="219"/>
      <c r="D1579" s="219"/>
      <c r="E1579" s="219"/>
    </row>
    <row r="1580" spans="1:13" ht="17.25" x14ac:dyDescent="0.3">
      <c r="A1580" s="218"/>
      <c r="B1580" s="218"/>
      <c r="C1580" s="219"/>
      <c r="D1580" s="219"/>
      <c r="E1580" s="219"/>
    </row>
    <row r="1581" spans="1:13" ht="17.25" x14ac:dyDescent="0.3">
      <c r="A1581" s="218"/>
      <c r="B1581" s="218"/>
      <c r="C1581" s="219"/>
      <c r="D1581" s="219"/>
      <c r="E1581" s="219"/>
    </row>
    <row r="1582" spans="1:13" ht="17.25" x14ac:dyDescent="0.3">
      <c r="A1582" s="218"/>
      <c r="B1582" s="218"/>
      <c r="C1582" s="219"/>
      <c r="D1582" s="219"/>
      <c r="E1582" s="219"/>
    </row>
    <row r="1583" spans="1:13" ht="17.25" x14ac:dyDescent="0.3">
      <c r="A1583" s="218"/>
      <c r="B1583" s="218"/>
      <c r="C1583" s="219"/>
      <c r="D1583" s="219"/>
      <c r="E1583" s="219"/>
    </row>
    <row r="1584" spans="1:13" ht="17.25" x14ac:dyDescent="0.3">
      <c r="A1584" s="218"/>
      <c r="B1584" s="218"/>
      <c r="C1584" s="219"/>
      <c r="D1584" s="219"/>
      <c r="E1584" s="219"/>
    </row>
    <row r="1585" spans="1:5" ht="17.25" x14ac:dyDescent="0.3">
      <c r="A1585" s="218"/>
      <c r="B1585" s="218"/>
      <c r="C1585" s="219"/>
      <c r="D1585" s="219"/>
      <c r="E1585" s="219"/>
    </row>
    <row r="1586" spans="1:5" ht="17.25" x14ac:dyDescent="0.3">
      <c r="A1586" s="218"/>
      <c r="B1586" s="218"/>
      <c r="C1586" s="219"/>
      <c r="D1586" s="219"/>
      <c r="E1586" s="219"/>
    </row>
    <row r="1587" spans="1:5" ht="17.25" x14ac:dyDescent="0.3">
      <c r="A1587" s="218"/>
      <c r="B1587" s="218"/>
      <c r="C1587" s="219"/>
      <c r="D1587" s="219"/>
      <c r="E1587" s="219"/>
    </row>
    <row r="1588" spans="1:5" ht="17.25" x14ac:dyDescent="0.3">
      <c r="A1588" s="218"/>
      <c r="B1588" s="218"/>
      <c r="C1588" s="219"/>
      <c r="D1588" s="219"/>
      <c r="E1588" s="219"/>
    </row>
    <row r="1589" spans="1:5" ht="17.25" x14ac:dyDescent="0.3">
      <c r="A1589" s="218"/>
      <c r="B1589" s="218"/>
      <c r="C1589" s="219"/>
      <c r="D1589" s="219"/>
      <c r="E1589" s="219"/>
    </row>
    <row r="1590" spans="1:5" ht="17.25" x14ac:dyDescent="0.3">
      <c r="A1590" s="218"/>
      <c r="B1590" s="218"/>
      <c r="C1590" s="219"/>
      <c r="D1590" s="219"/>
      <c r="E1590" s="219"/>
    </row>
    <row r="1591" spans="1:5" ht="17.25" x14ac:dyDescent="0.3">
      <c r="A1591" s="218"/>
      <c r="B1591" s="218"/>
      <c r="C1591" s="219"/>
      <c r="D1591" s="219"/>
      <c r="E1591" s="219"/>
    </row>
    <row r="1592" spans="1:5" ht="17.25" x14ac:dyDescent="0.3">
      <c r="A1592" s="218"/>
      <c r="B1592" s="218"/>
      <c r="C1592" s="219"/>
      <c r="D1592" s="219"/>
      <c r="E1592" s="219"/>
    </row>
    <row r="1593" spans="1:5" ht="17.25" x14ac:dyDescent="0.3">
      <c r="A1593" s="218"/>
      <c r="B1593" s="218"/>
      <c r="C1593" s="219"/>
      <c r="D1593" s="219"/>
      <c r="E1593" s="219"/>
    </row>
    <row r="1594" spans="1:5" ht="17.25" x14ac:dyDescent="0.3">
      <c r="A1594" s="218"/>
      <c r="B1594" s="218"/>
      <c r="C1594" s="219"/>
      <c r="D1594" s="219"/>
      <c r="E1594" s="219"/>
    </row>
    <row r="1595" spans="1:5" ht="17.25" x14ac:dyDescent="0.3">
      <c r="A1595" s="218"/>
      <c r="B1595" s="218"/>
      <c r="C1595" s="219"/>
      <c r="D1595" s="219"/>
      <c r="E1595" s="219"/>
    </row>
    <row r="1596" spans="1:5" ht="17.25" x14ac:dyDescent="0.3">
      <c r="A1596" s="218"/>
      <c r="B1596" s="218"/>
      <c r="C1596" s="219"/>
      <c r="D1596" s="219"/>
      <c r="E1596" s="219"/>
    </row>
    <row r="1597" spans="1:5" ht="17.25" x14ac:dyDescent="0.3">
      <c r="A1597" s="218"/>
      <c r="B1597" s="218"/>
      <c r="C1597" s="219"/>
      <c r="D1597" s="219"/>
      <c r="E1597" s="219"/>
    </row>
    <row r="1598" spans="1:5" ht="17.25" x14ac:dyDescent="0.3">
      <c r="A1598" s="218"/>
      <c r="B1598" s="218"/>
      <c r="C1598" s="219"/>
      <c r="D1598" s="219"/>
      <c r="E1598" s="219"/>
    </row>
    <row r="1599" spans="1:5" ht="17.25" x14ac:dyDescent="0.3">
      <c r="A1599" s="218"/>
      <c r="B1599" s="218"/>
      <c r="C1599" s="219"/>
      <c r="D1599" s="219"/>
      <c r="E1599" s="219"/>
    </row>
    <row r="1600" spans="1:5" ht="17.25" x14ac:dyDescent="0.3">
      <c r="A1600" s="218"/>
      <c r="B1600" s="218"/>
      <c r="C1600" s="219"/>
      <c r="D1600" s="219"/>
      <c r="E1600" s="219"/>
    </row>
    <row r="1601" spans="1:5" ht="17.25" x14ac:dyDescent="0.3">
      <c r="A1601" s="218"/>
      <c r="B1601" s="218"/>
      <c r="C1601" s="219"/>
      <c r="D1601" s="219"/>
      <c r="E1601" s="219"/>
    </row>
    <row r="1602" spans="1:5" ht="17.25" x14ac:dyDescent="0.3">
      <c r="A1602" s="218"/>
      <c r="B1602" s="218"/>
      <c r="C1602" s="219"/>
      <c r="D1602" s="219"/>
      <c r="E1602" s="219"/>
    </row>
    <row r="1603" spans="1:5" ht="17.25" x14ac:dyDescent="0.3">
      <c r="A1603" s="218"/>
      <c r="B1603" s="218"/>
      <c r="C1603" s="219"/>
      <c r="D1603" s="219"/>
      <c r="E1603" s="219"/>
    </row>
    <row r="1604" spans="1:5" ht="17.25" x14ac:dyDescent="0.3">
      <c r="A1604" s="218"/>
      <c r="B1604" s="218"/>
      <c r="C1604" s="219"/>
      <c r="D1604" s="219"/>
      <c r="E1604" s="219"/>
    </row>
    <row r="1605" spans="1:5" ht="17.25" x14ac:dyDescent="0.3">
      <c r="A1605" s="218"/>
      <c r="B1605" s="218"/>
      <c r="C1605" s="219"/>
      <c r="D1605" s="219"/>
      <c r="E1605" s="219"/>
    </row>
    <row r="1606" spans="1:5" ht="17.25" x14ac:dyDescent="0.3">
      <c r="A1606" s="218"/>
      <c r="B1606" s="218"/>
      <c r="C1606" s="219"/>
      <c r="D1606" s="219"/>
      <c r="E1606" s="219"/>
    </row>
    <row r="1607" spans="1:5" ht="17.25" x14ac:dyDescent="0.3">
      <c r="A1607" s="218"/>
      <c r="B1607" s="218"/>
      <c r="C1607" s="219"/>
      <c r="D1607" s="219"/>
      <c r="E1607" s="219"/>
    </row>
    <row r="1608" spans="1:5" ht="17.25" x14ac:dyDescent="0.3">
      <c r="A1608" s="218"/>
      <c r="B1608" s="218"/>
      <c r="C1608" s="219"/>
      <c r="D1608" s="219"/>
      <c r="E1608" s="219"/>
    </row>
    <row r="1609" spans="1:5" ht="17.25" x14ac:dyDescent="0.3">
      <c r="A1609" s="218"/>
      <c r="B1609" s="218"/>
      <c r="C1609" s="219"/>
      <c r="D1609" s="219"/>
      <c r="E1609" s="219"/>
    </row>
    <row r="1610" spans="1:5" ht="17.25" x14ac:dyDescent="0.3">
      <c r="A1610" s="218"/>
      <c r="B1610" s="218"/>
      <c r="C1610" s="219"/>
      <c r="D1610" s="219"/>
      <c r="E1610" s="219"/>
    </row>
    <row r="1611" spans="1:5" ht="17.25" x14ac:dyDescent="0.3">
      <c r="A1611" s="218"/>
      <c r="B1611" s="218"/>
      <c r="C1611" s="219"/>
      <c r="D1611" s="219"/>
      <c r="E1611" s="219"/>
    </row>
    <row r="1612" spans="1:5" ht="17.25" x14ac:dyDescent="0.3">
      <c r="A1612" s="218"/>
      <c r="B1612" s="218"/>
      <c r="C1612" s="219"/>
      <c r="D1612" s="219"/>
      <c r="E1612" s="219"/>
    </row>
    <row r="1613" spans="1:5" ht="17.25" x14ac:dyDescent="0.3">
      <c r="A1613" s="218"/>
      <c r="B1613" s="218"/>
      <c r="C1613" s="219"/>
      <c r="D1613" s="219"/>
      <c r="E1613" s="219"/>
    </row>
    <row r="1614" spans="1:5" ht="17.25" x14ac:dyDescent="0.3">
      <c r="A1614" s="218"/>
      <c r="B1614" s="218"/>
      <c r="C1614" s="219"/>
      <c r="D1614" s="219"/>
      <c r="E1614" s="219"/>
    </row>
    <row r="1615" spans="1:5" ht="17.25" x14ac:dyDescent="0.3">
      <c r="A1615" s="218"/>
      <c r="B1615" s="218"/>
      <c r="C1615" s="219"/>
      <c r="D1615" s="219"/>
      <c r="E1615" s="219"/>
    </row>
    <row r="1616" spans="1:5" ht="17.25" x14ac:dyDescent="0.3">
      <c r="A1616" s="218"/>
      <c r="B1616" s="218"/>
      <c r="C1616" s="219"/>
      <c r="D1616" s="219"/>
      <c r="E1616" s="219"/>
    </row>
    <row r="1617" spans="1:5" ht="17.25" x14ac:dyDescent="0.3">
      <c r="A1617" s="218"/>
      <c r="B1617" s="218"/>
      <c r="C1617" s="219"/>
      <c r="D1617" s="219"/>
      <c r="E1617" s="219"/>
    </row>
    <row r="1618" spans="1:5" ht="17.25" x14ac:dyDescent="0.3">
      <c r="A1618" s="218"/>
      <c r="B1618" s="218"/>
      <c r="C1618" s="219"/>
      <c r="D1618" s="219"/>
      <c r="E1618" s="219"/>
    </row>
    <row r="1619" spans="1:5" ht="17.25" x14ac:dyDescent="0.3">
      <c r="A1619" s="218"/>
      <c r="B1619" s="218"/>
      <c r="C1619" s="219"/>
      <c r="D1619" s="219"/>
      <c r="E1619" s="219"/>
    </row>
    <row r="1620" spans="1:5" ht="17.25" x14ac:dyDescent="0.3">
      <c r="A1620" s="218"/>
      <c r="B1620" s="218"/>
      <c r="C1620" s="219"/>
      <c r="D1620" s="219"/>
      <c r="E1620" s="219"/>
    </row>
    <row r="1621" spans="1:5" ht="17.25" x14ac:dyDescent="0.3">
      <c r="A1621" s="218"/>
      <c r="B1621" s="218"/>
      <c r="C1621" s="219"/>
      <c r="D1621" s="219"/>
      <c r="E1621" s="219"/>
    </row>
    <row r="1622" spans="1:5" ht="17.25" x14ac:dyDescent="0.3">
      <c r="A1622" s="218"/>
      <c r="B1622" s="218"/>
      <c r="C1622" s="219"/>
      <c r="D1622" s="219"/>
      <c r="E1622" s="219"/>
    </row>
    <row r="1623" spans="1:5" ht="17.25" x14ac:dyDescent="0.3">
      <c r="A1623" s="218"/>
      <c r="B1623" s="218"/>
      <c r="C1623" s="219"/>
      <c r="D1623" s="219"/>
      <c r="E1623" s="219"/>
    </row>
    <row r="1624" spans="1:5" ht="17.25" x14ac:dyDescent="0.3">
      <c r="A1624" s="218"/>
      <c r="B1624" s="218"/>
      <c r="C1624" s="219"/>
      <c r="D1624" s="219"/>
      <c r="E1624" s="219"/>
    </row>
    <row r="1625" spans="1:5" ht="17.25" x14ac:dyDescent="0.3">
      <c r="A1625" s="218"/>
      <c r="B1625" s="218"/>
      <c r="C1625" s="219"/>
      <c r="D1625" s="219"/>
      <c r="E1625" s="219"/>
    </row>
    <row r="1626" spans="1:5" ht="17.25" x14ac:dyDescent="0.3">
      <c r="A1626" s="218"/>
      <c r="B1626" s="218"/>
      <c r="C1626" s="219"/>
      <c r="D1626" s="219"/>
      <c r="E1626" s="219"/>
    </row>
    <row r="1627" spans="1:5" ht="17.25" x14ac:dyDescent="0.3">
      <c r="A1627" s="218"/>
      <c r="B1627" s="218"/>
      <c r="C1627" s="219"/>
      <c r="D1627" s="219"/>
      <c r="E1627" s="219"/>
    </row>
    <row r="1628" spans="1:5" ht="17.25" x14ac:dyDescent="0.3">
      <c r="A1628" s="218"/>
      <c r="B1628" s="218"/>
      <c r="C1628" s="219"/>
      <c r="D1628" s="219"/>
      <c r="E1628" s="219"/>
    </row>
    <row r="1629" spans="1:5" ht="17.25" x14ac:dyDescent="0.3">
      <c r="A1629" s="218"/>
      <c r="B1629" s="218"/>
      <c r="C1629" s="219"/>
      <c r="D1629" s="219"/>
      <c r="E1629" s="219"/>
    </row>
    <row r="1630" spans="1:5" ht="17.25" x14ac:dyDescent="0.3">
      <c r="A1630" s="218"/>
      <c r="B1630" s="218"/>
      <c r="C1630" s="219"/>
      <c r="D1630" s="219"/>
      <c r="E1630" s="219"/>
    </row>
    <row r="1631" spans="1:5" ht="17.25" x14ac:dyDescent="0.3">
      <c r="A1631" s="218"/>
      <c r="B1631" s="218"/>
      <c r="C1631" s="219"/>
      <c r="D1631" s="219"/>
      <c r="E1631" s="219"/>
    </row>
    <row r="1632" spans="1:5" ht="17.25" x14ac:dyDescent="0.3">
      <c r="A1632" s="218"/>
      <c r="B1632" s="218"/>
      <c r="C1632" s="219"/>
      <c r="D1632" s="219"/>
      <c r="E1632" s="219"/>
    </row>
    <row r="1633" spans="1:5" ht="17.25" x14ac:dyDescent="0.3">
      <c r="A1633" s="218"/>
      <c r="B1633" s="218"/>
      <c r="C1633" s="219"/>
      <c r="D1633" s="219"/>
      <c r="E1633" s="219"/>
    </row>
    <row r="1634" spans="1:5" ht="17.25" x14ac:dyDescent="0.3">
      <c r="A1634" s="218"/>
      <c r="B1634" s="218"/>
      <c r="C1634" s="219"/>
      <c r="D1634" s="219"/>
      <c r="E1634" s="219"/>
    </row>
    <row r="1635" spans="1:5" ht="17.25" x14ac:dyDescent="0.3">
      <c r="A1635" s="218"/>
      <c r="B1635" s="218"/>
      <c r="C1635" s="219"/>
      <c r="D1635" s="219"/>
      <c r="E1635" s="219"/>
    </row>
    <row r="1636" spans="1:5" ht="17.25" x14ac:dyDescent="0.3">
      <c r="A1636" s="218"/>
      <c r="B1636" s="218"/>
      <c r="C1636" s="219"/>
      <c r="D1636" s="219"/>
      <c r="E1636" s="219"/>
    </row>
    <row r="1637" spans="1:5" ht="17.25" x14ac:dyDescent="0.3">
      <c r="A1637" s="218"/>
      <c r="B1637" s="218"/>
      <c r="C1637" s="219"/>
      <c r="D1637" s="219"/>
      <c r="E1637" s="219"/>
    </row>
    <row r="1638" spans="1:5" ht="17.25" x14ac:dyDescent="0.3">
      <c r="A1638" s="218"/>
      <c r="B1638" s="218"/>
      <c r="C1638" s="219"/>
      <c r="D1638" s="219"/>
      <c r="E1638" s="219"/>
    </row>
    <row r="1639" spans="1:5" ht="17.25" x14ac:dyDescent="0.3">
      <c r="A1639" s="218"/>
      <c r="B1639" s="218"/>
      <c r="C1639" s="219"/>
      <c r="D1639" s="219"/>
      <c r="E1639" s="219"/>
    </row>
    <row r="1640" spans="1:5" ht="17.25" x14ac:dyDescent="0.3">
      <c r="A1640" s="218"/>
      <c r="B1640" s="218"/>
      <c r="C1640" s="219"/>
      <c r="D1640" s="219"/>
      <c r="E1640" s="219"/>
    </row>
    <row r="1641" spans="1:5" ht="17.25" x14ac:dyDescent="0.3">
      <c r="A1641" s="218"/>
      <c r="B1641" s="218"/>
      <c r="C1641" s="219"/>
      <c r="D1641" s="219"/>
      <c r="E1641" s="219"/>
    </row>
    <row r="1642" spans="1:5" ht="17.25" x14ac:dyDescent="0.3">
      <c r="A1642" s="218"/>
      <c r="B1642" s="218"/>
      <c r="C1642" s="219"/>
      <c r="D1642" s="219"/>
      <c r="E1642" s="219"/>
    </row>
    <row r="1643" spans="1:5" ht="17.25" x14ac:dyDescent="0.3">
      <c r="A1643" s="218"/>
      <c r="B1643" s="218"/>
      <c r="C1643" s="219"/>
      <c r="D1643" s="219"/>
      <c r="E1643" s="219"/>
    </row>
    <row r="1644" spans="1:5" ht="17.25" x14ac:dyDescent="0.3">
      <c r="A1644" s="218"/>
      <c r="B1644" s="218"/>
      <c r="C1644" s="219"/>
      <c r="D1644" s="219"/>
      <c r="E1644" s="219"/>
    </row>
    <row r="1645" spans="1:5" ht="17.25" x14ac:dyDescent="0.3">
      <c r="A1645" s="218"/>
      <c r="B1645" s="218"/>
      <c r="C1645" s="219"/>
      <c r="D1645" s="219"/>
      <c r="E1645" s="219"/>
    </row>
    <row r="1646" spans="1:5" ht="17.25" x14ac:dyDescent="0.3">
      <c r="A1646" s="218"/>
      <c r="B1646" s="218"/>
      <c r="C1646" s="219"/>
      <c r="D1646" s="219"/>
      <c r="E1646" s="219"/>
    </row>
    <row r="1647" spans="1:5" ht="17.25" x14ac:dyDescent="0.3">
      <c r="A1647" s="218"/>
      <c r="B1647" s="218"/>
      <c r="C1647" s="219"/>
      <c r="D1647" s="219"/>
      <c r="E1647" s="219"/>
    </row>
    <row r="1648" spans="1:5" ht="17.25" x14ac:dyDescent="0.3">
      <c r="A1648" s="218"/>
      <c r="B1648" s="218"/>
      <c r="C1648" s="219"/>
      <c r="D1648" s="219"/>
      <c r="E1648" s="219"/>
    </row>
    <row r="1649" spans="1:5" ht="17.25" x14ac:dyDescent="0.3">
      <c r="A1649" s="218"/>
      <c r="B1649" s="218"/>
      <c r="C1649" s="219"/>
      <c r="D1649" s="219"/>
      <c r="E1649" s="219"/>
    </row>
    <row r="1650" spans="1:5" ht="17.25" x14ac:dyDescent="0.3">
      <c r="A1650" s="218"/>
      <c r="B1650" s="218"/>
      <c r="C1650" s="219"/>
      <c r="D1650" s="219"/>
      <c r="E1650" s="219"/>
    </row>
    <row r="1651" spans="1:5" ht="17.25" x14ac:dyDescent="0.3">
      <c r="A1651" s="218"/>
      <c r="B1651" s="218"/>
      <c r="C1651" s="219"/>
      <c r="D1651" s="219"/>
      <c r="E1651" s="219"/>
    </row>
    <row r="1652" spans="1:5" ht="17.25" x14ac:dyDescent="0.3">
      <c r="A1652" s="218"/>
      <c r="B1652" s="218"/>
      <c r="C1652" s="219"/>
      <c r="D1652" s="219"/>
      <c r="E1652" s="219"/>
    </row>
    <row r="1653" spans="1:5" ht="17.25" x14ac:dyDescent="0.3">
      <c r="A1653" s="218"/>
      <c r="B1653" s="218"/>
      <c r="C1653" s="219"/>
      <c r="D1653" s="219"/>
      <c r="E1653" s="219"/>
    </row>
    <row r="1654" spans="1:5" ht="17.25" x14ac:dyDescent="0.3">
      <c r="A1654" s="218"/>
      <c r="B1654" s="218"/>
      <c r="C1654" s="219"/>
      <c r="D1654" s="219"/>
      <c r="E1654" s="219"/>
    </row>
    <row r="1655" spans="1:5" ht="17.25" x14ac:dyDescent="0.3">
      <c r="A1655" s="218"/>
      <c r="B1655" s="218"/>
      <c r="C1655" s="219"/>
      <c r="D1655" s="219"/>
      <c r="E1655" s="219"/>
    </row>
    <row r="1656" spans="1:5" ht="17.25" x14ac:dyDescent="0.3">
      <c r="A1656" s="218"/>
      <c r="B1656" s="218"/>
      <c r="C1656" s="219"/>
      <c r="D1656" s="219"/>
      <c r="E1656" s="219"/>
    </row>
    <row r="1657" spans="1:5" ht="17.25" x14ac:dyDescent="0.3">
      <c r="A1657" s="218"/>
      <c r="B1657" s="218"/>
      <c r="C1657" s="219"/>
      <c r="D1657" s="219"/>
      <c r="E1657" s="219"/>
    </row>
    <row r="1658" spans="1:5" ht="17.25" x14ac:dyDescent="0.3">
      <c r="A1658" s="218"/>
      <c r="B1658" s="218"/>
      <c r="C1658" s="219"/>
      <c r="D1658" s="219"/>
      <c r="E1658" s="219"/>
    </row>
    <row r="1659" spans="1:5" ht="17.25" x14ac:dyDescent="0.3">
      <c r="A1659" s="218"/>
      <c r="B1659" s="218"/>
      <c r="C1659" s="219"/>
      <c r="D1659" s="219"/>
      <c r="E1659" s="219"/>
    </row>
    <row r="1660" spans="1:5" ht="17.25" x14ac:dyDescent="0.3">
      <c r="A1660" s="218"/>
      <c r="B1660" s="218"/>
      <c r="C1660" s="219"/>
      <c r="D1660" s="219"/>
      <c r="E1660" s="219"/>
    </row>
    <row r="1661" spans="1:5" ht="17.25" x14ac:dyDescent="0.3">
      <c r="A1661" s="218"/>
      <c r="B1661" s="218"/>
      <c r="C1661" s="219"/>
      <c r="D1661" s="219"/>
      <c r="E1661" s="219"/>
    </row>
    <row r="1662" spans="1:5" ht="17.25" x14ac:dyDescent="0.3">
      <c r="A1662" s="218"/>
      <c r="B1662" s="218"/>
      <c r="C1662" s="219"/>
      <c r="D1662" s="219"/>
      <c r="E1662" s="219"/>
    </row>
    <row r="1663" spans="1:5" ht="17.25" x14ac:dyDescent="0.3">
      <c r="A1663" s="218"/>
      <c r="B1663" s="218"/>
      <c r="C1663" s="219"/>
      <c r="D1663" s="219"/>
      <c r="E1663" s="219"/>
    </row>
    <row r="1664" spans="1:5" ht="17.25" x14ac:dyDescent="0.3">
      <c r="A1664" s="218"/>
      <c r="B1664" s="218"/>
      <c r="C1664" s="219"/>
      <c r="D1664" s="219"/>
      <c r="E1664" s="219"/>
    </row>
    <row r="1665" spans="1:5" ht="17.25" x14ac:dyDescent="0.3">
      <c r="A1665" s="218"/>
      <c r="B1665" s="218"/>
      <c r="C1665" s="219"/>
      <c r="D1665" s="219"/>
      <c r="E1665" s="219"/>
    </row>
    <row r="1666" spans="1:5" ht="17.25" x14ac:dyDescent="0.3">
      <c r="A1666" s="218"/>
      <c r="B1666" s="218"/>
      <c r="C1666" s="219"/>
      <c r="D1666" s="219"/>
      <c r="E1666" s="219"/>
    </row>
    <row r="1667" spans="1:5" ht="17.25" x14ac:dyDescent="0.3">
      <c r="A1667" s="218"/>
      <c r="B1667" s="218"/>
      <c r="C1667" s="219"/>
      <c r="D1667" s="219"/>
      <c r="E1667" s="219"/>
    </row>
    <row r="1668" spans="1:5" ht="17.25" x14ac:dyDescent="0.3">
      <c r="A1668" s="218"/>
      <c r="B1668" s="218"/>
      <c r="C1668" s="219"/>
      <c r="D1668" s="219"/>
      <c r="E1668" s="219"/>
    </row>
    <row r="1669" spans="1:5" ht="17.25" x14ac:dyDescent="0.3">
      <c r="A1669" s="218"/>
      <c r="B1669" s="218"/>
      <c r="C1669" s="219"/>
      <c r="D1669" s="219"/>
      <c r="E1669" s="219"/>
    </row>
    <row r="1670" spans="1:5" ht="17.25" x14ac:dyDescent="0.3">
      <c r="A1670" s="218"/>
      <c r="B1670" s="218"/>
      <c r="C1670" s="219"/>
      <c r="D1670" s="219"/>
      <c r="E1670" s="219"/>
    </row>
    <row r="1671" spans="1:5" ht="17.25" x14ac:dyDescent="0.3">
      <c r="A1671" s="218"/>
      <c r="B1671" s="218"/>
      <c r="C1671" s="219"/>
      <c r="D1671" s="219"/>
      <c r="E1671" s="219"/>
    </row>
    <row r="1672" spans="1:5" ht="17.25" x14ac:dyDescent="0.3">
      <c r="A1672" s="218"/>
      <c r="B1672" s="218"/>
      <c r="C1672" s="219"/>
      <c r="D1672" s="219"/>
      <c r="E1672" s="219"/>
    </row>
    <row r="1673" spans="1:5" ht="17.25" x14ac:dyDescent="0.3">
      <c r="A1673" s="218"/>
      <c r="B1673" s="218"/>
      <c r="C1673" s="219"/>
      <c r="D1673" s="219"/>
      <c r="E1673" s="219"/>
    </row>
    <row r="1674" spans="1:5" ht="17.25" x14ac:dyDescent="0.3">
      <c r="A1674" s="218"/>
      <c r="B1674" s="218"/>
      <c r="C1674" s="219"/>
      <c r="D1674" s="219"/>
      <c r="E1674" s="219"/>
    </row>
    <row r="1675" spans="1:5" ht="17.25" x14ac:dyDescent="0.3">
      <c r="A1675" s="218"/>
      <c r="B1675" s="218"/>
      <c r="C1675" s="219"/>
      <c r="D1675" s="219"/>
      <c r="E1675" s="219"/>
    </row>
    <row r="1676" spans="1:5" ht="17.25" x14ac:dyDescent="0.3">
      <c r="A1676" s="218"/>
      <c r="B1676" s="218"/>
      <c r="C1676" s="219"/>
      <c r="D1676" s="219"/>
      <c r="E1676" s="219"/>
    </row>
    <row r="1677" spans="1:5" ht="17.25" x14ac:dyDescent="0.3">
      <c r="A1677" s="218"/>
      <c r="B1677" s="218"/>
      <c r="C1677" s="219"/>
      <c r="D1677" s="219"/>
      <c r="E1677" s="219"/>
    </row>
    <row r="1678" spans="1:5" ht="17.25" x14ac:dyDescent="0.3">
      <c r="A1678" s="218"/>
      <c r="B1678" s="218"/>
      <c r="C1678" s="219"/>
      <c r="D1678" s="219"/>
      <c r="E1678" s="219"/>
    </row>
    <row r="1679" spans="1:5" ht="17.25" x14ac:dyDescent="0.3">
      <c r="A1679" s="218"/>
      <c r="B1679" s="218"/>
      <c r="C1679" s="219"/>
      <c r="D1679" s="219"/>
      <c r="E1679" s="219"/>
    </row>
    <row r="1680" spans="1:5" ht="17.25" x14ac:dyDescent="0.3">
      <c r="A1680" s="218"/>
      <c r="B1680" s="218"/>
      <c r="C1680" s="219"/>
      <c r="D1680" s="219"/>
      <c r="E1680" s="219"/>
    </row>
    <row r="1681" spans="1:5" ht="17.25" x14ac:dyDescent="0.3">
      <c r="A1681" s="218"/>
      <c r="B1681" s="218"/>
      <c r="C1681" s="219"/>
      <c r="D1681" s="219"/>
      <c r="E1681" s="219"/>
    </row>
    <row r="1682" spans="1:5" ht="17.25" x14ac:dyDescent="0.3">
      <c r="A1682" s="218"/>
      <c r="B1682" s="218"/>
      <c r="C1682" s="219"/>
      <c r="D1682" s="219"/>
      <c r="E1682" s="219"/>
    </row>
    <row r="1683" spans="1:5" ht="17.25" x14ac:dyDescent="0.3">
      <c r="A1683" s="218"/>
      <c r="B1683" s="218"/>
      <c r="C1683" s="219"/>
      <c r="D1683" s="219"/>
      <c r="E1683" s="219"/>
    </row>
    <row r="1684" spans="1:5" ht="17.25" x14ac:dyDescent="0.3">
      <c r="A1684" s="218"/>
      <c r="B1684" s="218"/>
      <c r="C1684" s="219"/>
      <c r="D1684" s="219"/>
      <c r="E1684" s="219"/>
    </row>
    <row r="1685" spans="1:5" ht="17.25" x14ac:dyDescent="0.3">
      <c r="A1685" s="218"/>
      <c r="B1685" s="218"/>
      <c r="C1685" s="219"/>
      <c r="D1685" s="219"/>
      <c r="E1685" s="219"/>
    </row>
    <row r="1686" spans="1:5" ht="17.25" x14ac:dyDescent="0.3">
      <c r="A1686" s="218"/>
      <c r="B1686" s="218"/>
      <c r="C1686" s="219"/>
      <c r="D1686" s="219"/>
      <c r="E1686" s="219"/>
    </row>
    <row r="1687" spans="1:5" ht="17.25" x14ac:dyDescent="0.3">
      <c r="A1687" s="218"/>
      <c r="B1687" s="218"/>
      <c r="C1687" s="219"/>
      <c r="D1687" s="219"/>
      <c r="E1687" s="219"/>
    </row>
    <row r="1688" spans="1:5" ht="17.25" x14ac:dyDescent="0.3">
      <c r="A1688" s="218"/>
      <c r="B1688" s="218"/>
      <c r="C1688" s="219"/>
      <c r="D1688" s="219"/>
      <c r="E1688" s="219"/>
    </row>
    <row r="1689" spans="1:5" ht="17.25" x14ac:dyDescent="0.3">
      <c r="A1689" s="218"/>
      <c r="B1689" s="218"/>
      <c r="C1689" s="219"/>
      <c r="D1689" s="219"/>
      <c r="E1689" s="219"/>
    </row>
    <row r="1690" spans="1:5" ht="17.25" x14ac:dyDescent="0.3">
      <c r="A1690" s="218"/>
      <c r="B1690" s="218"/>
      <c r="C1690" s="219"/>
      <c r="D1690" s="219"/>
      <c r="E1690" s="219"/>
    </row>
    <row r="1691" spans="1:5" ht="17.25" x14ac:dyDescent="0.3">
      <c r="A1691" s="218"/>
      <c r="B1691" s="218"/>
      <c r="C1691" s="219"/>
      <c r="D1691" s="219"/>
      <c r="E1691" s="219"/>
    </row>
    <row r="1692" spans="1:5" ht="17.25" x14ac:dyDescent="0.3">
      <c r="A1692" s="218"/>
      <c r="B1692" s="218"/>
      <c r="C1692" s="219"/>
      <c r="D1692" s="219"/>
      <c r="E1692" s="219"/>
    </row>
    <row r="1693" spans="1:5" ht="17.25" x14ac:dyDescent="0.3">
      <c r="A1693" s="218"/>
      <c r="B1693" s="218"/>
      <c r="C1693" s="219"/>
      <c r="D1693" s="219"/>
      <c r="E1693" s="219"/>
    </row>
    <row r="1694" spans="1:5" ht="17.25" x14ac:dyDescent="0.3">
      <c r="A1694" s="218"/>
      <c r="B1694" s="218"/>
      <c r="C1694" s="219"/>
      <c r="D1694" s="219"/>
      <c r="E1694" s="219"/>
    </row>
    <row r="1695" spans="1:5" ht="17.25" x14ac:dyDescent="0.3">
      <c r="A1695" s="218"/>
      <c r="B1695" s="218"/>
      <c r="C1695" s="219"/>
      <c r="D1695" s="219"/>
      <c r="E1695" s="219"/>
    </row>
    <row r="1696" spans="1:5" ht="17.25" x14ac:dyDescent="0.3">
      <c r="A1696" s="218"/>
      <c r="B1696" s="218"/>
      <c r="C1696" s="219"/>
      <c r="D1696" s="219"/>
      <c r="E1696" s="219"/>
    </row>
    <row r="1697" spans="1:5" ht="17.25" x14ac:dyDescent="0.3">
      <c r="A1697" s="218"/>
      <c r="B1697" s="218"/>
      <c r="C1697" s="219"/>
      <c r="D1697" s="219"/>
      <c r="E1697" s="219"/>
    </row>
    <row r="1698" spans="1:5" ht="17.25" x14ac:dyDescent="0.3">
      <c r="A1698" s="218"/>
      <c r="B1698" s="218"/>
      <c r="C1698" s="219"/>
      <c r="D1698" s="219"/>
      <c r="E1698" s="219"/>
    </row>
    <row r="1699" spans="1:5" ht="17.25" x14ac:dyDescent="0.3">
      <c r="A1699" s="218"/>
      <c r="B1699" s="218"/>
      <c r="C1699" s="219"/>
      <c r="D1699" s="219"/>
      <c r="E1699" s="219"/>
    </row>
    <row r="1700" spans="1:5" ht="17.25" x14ac:dyDescent="0.3">
      <c r="A1700" s="218"/>
      <c r="B1700" s="218"/>
      <c r="C1700" s="219"/>
      <c r="D1700" s="219"/>
      <c r="E1700" s="219"/>
    </row>
    <row r="1701" spans="1:5" ht="17.25" x14ac:dyDescent="0.3">
      <c r="A1701" s="218"/>
      <c r="B1701" s="218"/>
      <c r="C1701" s="219"/>
      <c r="D1701" s="219"/>
      <c r="E1701" s="219"/>
    </row>
    <row r="1702" spans="1:5" ht="17.25" x14ac:dyDescent="0.3">
      <c r="A1702" s="218"/>
      <c r="B1702" s="218"/>
      <c r="C1702" s="219"/>
      <c r="D1702" s="219"/>
      <c r="E1702" s="219"/>
    </row>
    <row r="1703" spans="1:5" ht="17.25" x14ac:dyDescent="0.3">
      <c r="A1703" s="218"/>
      <c r="B1703" s="218"/>
      <c r="C1703" s="219"/>
      <c r="D1703" s="219"/>
      <c r="E1703" s="219"/>
    </row>
    <row r="1704" spans="1:5" ht="17.25" x14ac:dyDescent="0.3">
      <c r="A1704" s="218"/>
      <c r="B1704" s="218"/>
      <c r="C1704" s="219"/>
      <c r="D1704" s="219"/>
      <c r="E1704" s="219"/>
    </row>
    <row r="1705" spans="1:5" ht="17.25" x14ac:dyDescent="0.3">
      <c r="A1705" s="218"/>
      <c r="B1705" s="218"/>
      <c r="C1705" s="219"/>
      <c r="D1705" s="219"/>
      <c r="E1705" s="219"/>
    </row>
    <row r="1706" spans="1:5" ht="17.25" x14ac:dyDescent="0.3">
      <c r="A1706" s="218"/>
      <c r="B1706" s="218"/>
      <c r="C1706" s="219"/>
      <c r="D1706" s="219"/>
      <c r="E1706" s="219"/>
    </row>
    <row r="1707" spans="1:5" ht="17.25" x14ac:dyDescent="0.3">
      <c r="A1707" s="218"/>
      <c r="B1707" s="218"/>
      <c r="C1707" s="219"/>
      <c r="D1707" s="219"/>
      <c r="E1707" s="219"/>
    </row>
    <row r="1708" spans="1:5" ht="17.25" x14ac:dyDescent="0.3">
      <c r="A1708" s="218"/>
      <c r="B1708" s="218"/>
      <c r="C1708" s="219"/>
      <c r="D1708" s="219"/>
      <c r="E1708" s="219"/>
    </row>
    <row r="1709" spans="1:5" ht="17.25" x14ac:dyDescent="0.3">
      <c r="A1709" s="218"/>
      <c r="B1709" s="218"/>
      <c r="C1709" s="219"/>
      <c r="D1709" s="219"/>
      <c r="E1709" s="219"/>
    </row>
    <row r="1710" spans="1:5" ht="17.25" x14ac:dyDescent="0.3">
      <c r="A1710" s="218"/>
      <c r="B1710" s="218"/>
      <c r="C1710" s="219"/>
      <c r="D1710" s="219"/>
      <c r="E1710" s="219"/>
    </row>
    <row r="1711" spans="1:5" ht="17.25" x14ac:dyDescent="0.3">
      <c r="A1711" s="218"/>
      <c r="B1711" s="218"/>
      <c r="C1711" s="219"/>
      <c r="D1711" s="219"/>
      <c r="E1711" s="219"/>
    </row>
    <row r="1712" spans="1:5" ht="17.25" x14ac:dyDescent="0.3">
      <c r="A1712" s="218"/>
      <c r="B1712" s="218"/>
      <c r="C1712" s="219"/>
      <c r="D1712" s="219"/>
      <c r="E1712" s="219"/>
    </row>
    <row r="1713" spans="1:5" ht="17.25" x14ac:dyDescent="0.3">
      <c r="A1713" s="218"/>
      <c r="B1713" s="218"/>
      <c r="C1713" s="219"/>
      <c r="D1713" s="219"/>
      <c r="E1713" s="219"/>
    </row>
    <row r="1714" spans="1:5" ht="17.25" x14ac:dyDescent="0.3">
      <c r="A1714" s="218"/>
      <c r="B1714" s="218"/>
      <c r="C1714" s="219"/>
      <c r="D1714" s="219"/>
      <c r="E1714" s="219"/>
    </row>
    <row r="1715" spans="1:5" ht="17.25" x14ac:dyDescent="0.3">
      <c r="A1715" s="218"/>
      <c r="B1715" s="218"/>
      <c r="C1715" s="219"/>
      <c r="D1715" s="219"/>
      <c r="E1715" s="219"/>
    </row>
    <row r="1716" spans="1:5" ht="17.25" x14ac:dyDescent="0.3">
      <c r="A1716" s="218"/>
      <c r="B1716" s="218"/>
      <c r="C1716" s="219"/>
      <c r="D1716" s="219"/>
      <c r="E1716" s="219"/>
    </row>
    <row r="1717" spans="1:5" ht="17.25" x14ac:dyDescent="0.3">
      <c r="A1717" s="218"/>
      <c r="B1717" s="218"/>
      <c r="C1717" s="219"/>
      <c r="D1717" s="219"/>
      <c r="E1717" s="219"/>
    </row>
    <row r="1718" spans="1:5" ht="17.25" x14ac:dyDescent="0.3">
      <c r="A1718" s="218"/>
      <c r="B1718" s="218"/>
      <c r="C1718" s="219"/>
      <c r="D1718" s="219"/>
      <c r="E1718" s="219"/>
    </row>
    <row r="1719" spans="1:5" ht="17.25" x14ac:dyDescent="0.3">
      <c r="A1719" s="218"/>
      <c r="B1719" s="218"/>
      <c r="C1719" s="219"/>
      <c r="D1719" s="219"/>
      <c r="E1719" s="219"/>
    </row>
    <row r="1720" spans="1:5" ht="17.25" x14ac:dyDescent="0.3">
      <c r="A1720" s="218"/>
      <c r="B1720" s="218"/>
      <c r="C1720" s="219"/>
      <c r="D1720" s="219"/>
      <c r="E1720" s="219"/>
    </row>
    <row r="1721" spans="1:5" ht="17.25" x14ac:dyDescent="0.3">
      <c r="A1721" s="218"/>
      <c r="B1721" s="218"/>
      <c r="C1721" s="219"/>
      <c r="D1721" s="219"/>
      <c r="E1721" s="219"/>
    </row>
    <row r="1722" spans="1:5" ht="17.25" x14ac:dyDescent="0.3">
      <c r="A1722" s="218"/>
      <c r="B1722" s="218"/>
      <c r="C1722" s="219"/>
      <c r="D1722" s="219"/>
      <c r="E1722" s="219"/>
    </row>
    <row r="1723" spans="1:5" ht="17.25" x14ac:dyDescent="0.3">
      <c r="A1723" s="218"/>
      <c r="B1723" s="218"/>
      <c r="C1723" s="219"/>
      <c r="D1723" s="219"/>
      <c r="E1723" s="219"/>
    </row>
    <row r="1724" spans="1:5" ht="17.25" x14ac:dyDescent="0.3">
      <c r="A1724" s="218"/>
      <c r="B1724" s="218"/>
      <c r="C1724" s="219"/>
      <c r="D1724" s="219"/>
      <c r="E1724" s="219"/>
    </row>
    <row r="1725" spans="1:5" ht="17.25" x14ac:dyDescent="0.3">
      <c r="A1725" s="218"/>
      <c r="B1725" s="218"/>
      <c r="C1725" s="219"/>
      <c r="D1725" s="219"/>
      <c r="E1725" s="219"/>
    </row>
    <row r="1726" spans="1:5" ht="17.25" x14ac:dyDescent="0.3">
      <c r="A1726" s="218"/>
      <c r="B1726" s="218"/>
      <c r="C1726" s="219"/>
      <c r="D1726" s="219"/>
      <c r="E1726" s="219"/>
    </row>
    <row r="1727" spans="1:5" ht="17.25" x14ac:dyDescent="0.3">
      <c r="A1727" s="218"/>
      <c r="B1727" s="218"/>
      <c r="C1727" s="219"/>
      <c r="D1727" s="219"/>
      <c r="E1727" s="219"/>
    </row>
    <row r="1728" spans="1:5" ht="17.25" x14ac:dyDescent="0.3">
      <c r="A1728" s="218"/>
      <c r="B1728" s="218"/>
      <c r="C1728" s="219"/>
      <c r="D1728" s="219"/>
      <c r="E1728" s="219"/>
    </row>
    <row r="1729" spans="1:5" ht="17.25" x14ac:dyDescent="0.3">
      <c r="A1729" s="218"/>
      <c r="B1729" s="218"/>
      <c r="C1729" s="219"/>
      <c r="D1729" s="219"/>
      <c r="E1729" s="219"/>
    </row>
    <row r="1730" spans="1:5" ht="17.25" x14ac:dyDescent="0.3">
      <c r="A1730" s="218"/>
      <c r="B1730" s="218"/>
      <c r="C1730" s="219"/>
      <c r="D1730" s="219"/>
      <c r="E1730" s="219"/>
    </row>
    <row r="1731" spans="1:5" ht="17.25" x14ac:dyDescent="0.3">
      <c r="A1731" s="218"/>
      <c r="B1731" s="218"/>
      <c r="C1731" s="219"/>
      <c r="D1731" s="219"/>
      <c r="E1731" s="219"/>
    </row>
    <row r="1732" spans="1:5" ht="17.25" x14ac:dyDescent="0.3">
      <c r="A1732" s="218"/>
      <c r="B1732" s="218"/>
      <c r="C1732" s="219"/>
      <c r="D1732" s="219"/>
      <c r="E1732" s="219"/>
    </row>
    <row r="1733" spans="1:5" ht="17.25" x14ac:dyDescent="0.3">
      <c r="A1733" s="218"/>
      <c r="B1733" s="218"/>
      <c r="C1733" s="219"/>
      <c r="D1733" s="219"/>
      <c r="E1733" s="219"/>
    </row>
    <row r="1734" spans="1:5" ht="17.25" x14ac:dyDescent="0.3">
      <c r="A1734" s="218"/>
      <c r="B1734" s="218"/>
      <c r="C1734" s="219"/>
      <c r="D1734" s="219"/>
      <c r="E1734" s="219"/>
    </row>
    <row r="1735" spans="1:5" ht="17.25" x14ac:dyDescent="0.3">
      <c r="A1735" s="218"/>
      <c r="B1735" s="218"/>
      <c r="C1735" s="219"/>
      <c r="D1735" s="219"/>
      <c r="E1735" s="219"/>
    </row>
    <row r="1736" spans="1:5" ht="17.25" x14ac:dyDescent="0.3">
      <c r="A1736" s="218"/>
      <c r="B1736" s="218"/>
      <c r="C1736" s="219"/>
      <c r="D1736" s="219"/>
      <c r="E1736" s="219"/>
    </row>
    <row r="1737" spans="1:5" ht="17.25" x14ac:dyDescent="0.3">
      <c r="A1737" s="218"/>
      <c r="B1737" s="218"/>
      <c r="C1737" s="219"/>
      <c r="D1737" s="219"/>
      <c r="E1737" s="219"/>
    </row>
    <row r="1738" spans="1:5" ht="17.25" x14ac:dyDescent="0.3">
      <c r="A1738" s="218"/>
      <c r="B1738" s="218"/>
      <c r="C1738" s="219"/>
      <c r="D1738" s="219"/>
      <c r="E1738" s="219"/>
    </row>
    <row r="1739" spans="1:5" ht="17.25" x14ac:dyDescent="0.3">
      <c r="A1739" s="218"/>
      <c r="B1739" s="218"/>
      <c r="C1739" s="219"/>
      <c r="D1739" s="219"/>
      <c r="E1739" s="219"/>
    </row>
    <row r="1740" spans="1:5" ht="17.25" x14ac:dyDescent="0.3">
      <c r="A1740" s="218"/>
      <c r="B1740" s="218"/>
      <c r="C1740" s="219"/>
      <c r="D1740" s="219"/>
      <c r="E1740" s="219"/>
    </row>
    <row r="1741" spans="1:5" ht="17.25" x14ac:dyDescent="0.3">
      <c r="A1741" s="218"/>
      <c r="B1741" s="218"/>
      <c r="C1741" s="219"/>
      <c r="D1741" s="219"/>
      <c r="E1741" s="219"/>
    </row>
    <row r="1742" spans="1:5" ht="17.25" x14ac:dyDescent="0.3">
      <c r="A1742" s="218"/>
      <c r="B1742" s="218"/>
      <c r="C1742" s="219"/>
      <c r="D1742" s="219"/>
      <c r="E1742" s="219"/>
    </row>
    <row r="1743" spans="1:5" ht="17.25" x14ac:dyDescent="0.3">
      <c r="A1743" s="218"/>
      <c r="B1743" s="218"/>
      <c r="C1743" s="219"/>
      <c r="D1743" s="219"/>
      <c r="E1743" s="219"/>
    </row>
    <row r="1744" spans="1:5" ht="17.25" x14ac:dyDescent="0.3">
      <c r="A1744" s="218"/>
      <c r="B1744" s="218"/>
      <c r="C1744" s="219"/>
      <c r="D1744" s="219"/>
      <c r="E1744" s="219"/>
    </row>
    <row r="1745" spans="1:5" ht="17.25" x14ac:dyDescent="0.3">
      <c r="A1745" s="218"/>
      <c r="B1745" s="218"/>
      <c r="C1745" s="219"/>
      <c r="D1745" s="219"/>
      <c r="E1745" s="219"/>
    </row>
    <row r="1746" spans="1:5" ht="17.25" x14ac:dyDescent="0.3">
      <c r="A1746" s="218"/>
      <c r="B1746" s="218"/>
      <c r="C1746" s="219"/>
      <c r="D1746" s="219"/>
      <c r="E1746" s="219"/>
    </row>
    <row r="1747" spans="1:5" ht="17.25" x14ac:dyDescent="0.3">
      <c r="A1747" s="218"/>
      <c r="B1747" s="218"/>
      <c r="C1747" s="219"/>
      <c r="D1747" s="219"/>
      <c r="E1747" s="219"/>
    </row>
    <row r="1748" spans="1:5" ht="17.25" x14ac:dyDescent="0.3">
      <c r="A1748" s="218"/>
      <c r="B1748" s="218"/>
      <c r="C1748" s="219"/>
      <c r="D1748" s="219"/>
      <c r="E1748" s="219"/>
    </row>
  </sheetData>
  <autoFilter ref="A2:I1571" xr:uid="{1E64286F-7DDC-425B-8D3F-1882F41F8BDB}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1A0D-3A26-40F3-8148-AFDE56226606}">
  <sheetPr codeName="Hoja4">
    <tabColor rgb="FFFFFF00"/>
  </sheetPr>
  <dimension ref="A1:AN267"/>
  <sheetViews>
    <sheetView zoomScale="80" zoomScaleNormal="80" workbookViewId="0"/>
  </sheetViews>
  <sheetFormatPr baseColWidth="10" defaultRowHeight="15" x14ac:dyDescent="0.25"/>
  <cols>
    <col min="3" max="3" width="53.5703125" style="11" bestFit="1" customWidth="1"/>
    <col min="4" max="4" width="25.28515625" style="11" customWidth="1"/>
    <col min="5" max="5" width="15.140625" style="11" customWidth="1"/>
    <col min="6" max="6" width="11.42578125" style="11"/>
    <col min="8" max="9" width="11.42578125" style="84" customWidth="1"/>
    <col min="10" max="40" width="11.42578125" style="84"/>
  </cols>
  <sheetData>
    <row r="1" spans="1:7" ht="85.5" customHeight="1" thickBot="1" x14ac:dyDescent="0.3">
      <c r="C1" s="111" t="s">
        <v>718</v>
      </c>
      <c r="D1" s="85"/>
      <c r="E1" s="85"/>
      <c r="F1" s="85"/>
      <c r="G1" s="84"/>
    </row>
    <row r="2" spans="1:7" ht="20.25" x14ac:dyDescent="0.25">
      <c r="A2" s="131" t="s">
        <v>190</v>
      </c>
      <c r="B2" s="132" t="s">
        <v>5</v>
      </c>
      <c r="C2" s="132" t="s">
        <v>717</v>
      </c>
      <c r="D2" s="133" t="s">
        <v>203</v>
      </c>
      <c r="E2" s="133" t="s">
        <v>204</v>
      </c>
      <c r="F2" s="133" t="s">
        <v>189</v>
      </c>
      <c r="G2" s="135" t="s">
        <v>710</v>
      </c>
    </row>
    <row r="3" spans="1:7" ht="17.25" x14ac:dyDescent="0.3">
      <c r="A3" s="143">
        <v>82</v>
      </c>
      <c r="B3" s="144">
        <v>39262</v>
      </c>
      <c r="C3" s="145" t="s">
        <v>469</v>
      </c>
      <c r="D3" s="146">
        <f>SUM(D30:D41)</f>
        <v>11358.970000000001</v>
      </c>
      <c r="E3" s="146">
        <f>SUM(E30:E41)</f>
        <v>12804.556527999999</v>
      </c>
      <c r="F3" s="147">
        <f>+D3/E3</f>
        <v>0.8871037411690984</v>
      </c>
      <c r="G3" s="148">
        <f>IF(D3="",0,RANK($F3,F3:F5,0))</f>
        <v>2</v>
      </c>
    </row>
    <row r="4" spans="1:7" ht="17.25" x14ac:dyDescent="0.3">
      <c r="A4" s="155">
        <v>82</v>
      </c>
      <c r="B4" s="156">
        <v>52512</v>
      </c>
      <c r="C4" s="157" t="s">
        <v>741</v>
      </c>
      <c r="D4" s="158">
        <f>SUM(D10:D21)</f>
        <v>10889.159999999996</v>
      </c>
      <c r="E4" s="158">
        <f>SUM(E10:E21)</f>
        <v>11948.068856</v>
      </c>
      <c r="F4" s="159">
        <f>+D4/E4</f>
        <v>0.91137405812084449</v>
      </c>
      <c r="G4" s="160">
        <f>IF(D4="",0,RANK($F4,F3:F5,0))</f>
        <v>1</v>
      </c>
    </row>
    <row r="5" spans="1:7" ht="18" thickBot="1" x14ac:dyDescent="0.35">
      <c r="A5" s="149">
        <v>82</v>
      </c>
      <c r="B5" s="150">
        <v>39210</v>
      </c>
      <c r="C5" s="151" t="s">
        <v>702</v>
      </c>
      <c r="D5" s="152">
        <f>SUM(D22:D29)</f>
        <v>3697.88</v>
      </c>
      <c r="E5" s="152">
        <f>SUM(E22:E29)</f>
        <v>4479.5218907936514</v>
      </c>
      <c r="F5" s="153">
        <f>+D5/E5</f>
        <v>0.82550774170786223</v>
      </c>
      <c r="G5" s="154">
        <f>IF(D5="",0,RANK($F5,F3:F5,0))</f>
        <v>3</v>
      </c>
    </row>
    <row r="6" spans="1:7" x14ac:dyDescent="0.25">
      <c r="A6" s="84"/>
      <c r="B6" s="84"/>
      <c r="C6" s="85"/>
      <c r="D6" s="85"/>
      <c r="E6" s="85"/>
      <c r="F6" s="85"/>
      <c r="G6" s="84"/>
    </row>
    <row r="7" spans="1:7" ht="19.5" customHeight="1" x14ac:dyDescent="0.25">
      <c r="A7" s="84"/>
      <c r="B7" s="84"/>
      <c r="C7" s="111" t="s">
        <v>714</v>
      </c>
      <c r="D7" s="85"/>
      <c r="E7" s="85"/>
      <c r="F7" s="85"/>
      <c r="G7" s="84"/>
    </row>
    <row r="8" spans="1:7" ht="15.75" thickBot="1" x14ac:dyDescent="0.3">
      <c r="A8" s="84"/>
      <c r="B8" s="84"/>
      <c r="C8" s="85"/>
      <c r="D8" s="85"/>
      <c r="E8" s="85"/>
      <c r="F8" s="85"/>
      <c r="G8" s="84"/>
    </row>
    <row r="9" spans="1:7" ht="20.25" x14ac:dyDescent="0.25">
      <c r="A9" s="136" t="s">
        <v>743</v>
      </c>
      <c r="B9" s="137" t="s">
        <v>716</v>
      </c>
      <c r="C9" s="137" t="s">
        <v>715</v>
      </c>
      <c r="D9" s="137" t="s">
        <v>203</v>
      </c>
      <c r="E9" s="137" t="s">
        <v>204</v>
      </c>
      <c r="F9" s="137" t="s">
        <v>205</v>
      </c>
      <c r="G9" s="138" t="s">
        <v>710</v>
      </c>
    </row>
    <row r="10" spans="1:7" ht="16.5" x14ac:dyDescent="0.3">
      <c r="A10" s="201">
        <v>52512</v>
      </c>
      <c r="B10" s="43">
        <v>39833</v>
      </c>
      <c r="C10" s="110" t="s">
        <v>192</v>
      </c>
      <c r="D10" s="115">
        <f>IFERROR(VLOOKUP(B10,'Vta RdV'!$A$3:$B$9999,2,0),0)</f>
        <v>600.79</v>
      </c>
      <c r="E10" s="115">
        <f>IFERROR(VLOOKUP(B10,Objetivos!$G$5:$H$2200,2,0),0)</f>
        <v>1169.3388640000001</v>
      </c>
      <c r="F10" s="134">
        <f t="shared" ref="F10:F41" si="0">IFERROR((D10/E10),0)</f>
        <v>0.51378605338135752</v>
      </c>
      <c r="G10" s="139">
        <f>IF(D10=0,0,RANK($F10,F10:F11,0))</f>
        <v>2</v>
      </c>
    </row>
    <row r="11" spans="1:7" ht="16.5" x14ac:dyDescent="0.3">
      <c r="A11" s="201">
        <v>52512</v>
      </c>
      <c r="B11" s="43">
        <v>39771</v>
      </c>
      <c r="C11" s="109" t="s">
        <v>737</v>
      </c>
      <c r="D11" s="115">
        <f>IFERROR(VLOOKUP(B11,'Vta RdV'!$A$3:$B$9999,2,0),0)</f>
        <v>1536.17</v>
      </c>
      <c r="E11" s="115">
        <f>IFERROR(VLOOKUP(B11,Objetivos!$G$5:$H$2200,2,0),0)</f>
        <v>1201.2949040000001</v>
      </c>
      <c r="F11" s="134">
        <f t="shared" si="0"/>
        <v>1.2787617718887785</v>
      </c>
      <c r="G11" s="139">
        <f>IF(D11=0,0,RANK($F11,F10:F11,0))</f>
        <v>1</v>
      </c>
    </row>
    <row r="12" spans="1:7" ht="16.5" x14ac:dyDescent="0.3">
      <c r="A12" s="202">
        <v>52512</v>
      </c>
      <c r="B12" s="161">
        <v>12016</v>
      </c>
      <c r="C12" s="166" t="s">
        <v>194</v>
      </c>
      <c r="D12" s="163">
        <f>IFERROR(VLOOKUP(B12,'Vta RdV'!$A$3:$B$9999,2,0),0)</f>
        <v>841.2299999999999</v>
      </c>
      <c r="E12" s="163">
        <f>IFERROR(VLOOKUP(B12,Objetivos!$G$5:$H$2200,2,0),0)</f>
        <v>920.80262400000015</v>
      </c>
      <c r="F12" s="164">
        <f t="shared" si="0"/>
        <v>0.91358340872842669</v>
      </c>
      <c r="G12" s="165">
        <f>IF(D12=0,0,RANK($F12,F12:F13,0))</f>
        <v>1</v>
      </c>
    </row>
    <row r="13" spans="1:7" ht="16.5" x14ac:dyDescent="0.3">
      <c r="A13" s="202">
        <v>52512</v>
      </c>
      <c r="B13" s="161">
        <v>12019</v>
      </c>
      <c r="C13" s="166" t="s">
        <v>2593</v>
      </c>
      <c r="D13" s="163">
        <f>IFERROR(VLOOKUP(B13,'Vta RdV'!$A$3:$B$9999,2,0),0)</f>
        <v>580</v>
      </c>
      <c r="E13" s="163">
        <f>IFERROR(VLOOKUP(B13,Objetivos!$G$5:$H$2200,2,0),0)</f>
        <v>1091.1283760000001</v>
      </c>
      <c r="F13" s="164">
        <f t="shared" si="0"/>
        <v>0.53155981711908107</v>
      </c>
      <c r="G13" s="165">
        <f>IF(D13=0,0,RANK($F13,F12:F13,0))</f>
        <v>2</v>
      </c>
    </row>
    <row r="14" spans="1:7" ht="16.5" x14ac:dyDescent="0.3">
      <c r="A14" s="201">
        <v>52512</v>
      </c>
      <c r="B14" s="43">
        <v>53936</v>
      </c>
      <c r="C14" s="110" t="s">
        <v>742</v>
      </c>
      <c r="D14" s="115">
        <f>IFERROR(VLOOKUP(B14,'Vta RdV'!$A$3:$B$9999,2,0),0)</f>
        <v>997.2700000000001</v>
      </c>
      <c r="E14" s="115">
        <f>IFERROR(VLOOKUP(B14,Objetivos!$G$5:$H$2200,2,0),0)</f>
        <v>1003.5658160000002</v>
      </c>
      <c r="F14" s="134">
        <f t="shared" si="0"/>
        <v>0.99372655395428489</v>
      </c>
      <c r="G14" s="139">
        <f>IF(D14=0,0,RANK($F14,F14:F15,0))</f>
        <v>2</v>
      </c>
    </row>
    <row r="15" spans="1:7" ht="16.5" x14ac:dyDescent="0.3">
      <c r="A15" s="201">
        <v>52512</v>
      </c>
      <c r="B15" s="43">
        <v>53968</v>
      </c>
      <c r="C15" s="110" t="s">
        <v>788</v>
      </c>
      <c r="D15" s="115">
        <f>IFERROR(VLOOKUP(B15,'Vta RdV'!$A$3:$B$9999,2,0),0)</f>
        <v>1196.1100000000001</v>
      </c>
      <c r="E15" s="115">
        <f>IFERROR(VLOOKUP(B15,Objetivos!$G$5:$H$2200,2,0),0)</f>
        <v>1134.893736</v>
      </c>
      <c r="F15" s="134">
        <f t="shared" si="0"/>
        <v>1.0539400844838218</v>
      </c>
      <c r="G15" s="139">
        <f>IF(D15=0,0,RANK($F15,F14:F15,0))</f>
        <v>1</v>
      </c>
    </row>
    <row r="16" spans="1:7" ht="16.5" x14ac:dyDescent="0.3">
      <c r="A16" s="202">
        <v>52512</v>
      </c>
      <c r="B16" s="161">
        <v>12005</v>
      </c>
      <c r="C16" s="166" t="s">
        <v>809</v>
      </c>
      <c r="D16" s="163">
        <f>IFERROR(VLOOKUP(B16,'Vta RdV'!$A$3:$B$9999,2,0),0)</f>
        <v>777.15</v>
      </c>
      <c r="E16" s="163">
        <f>IFERROR(VLOOKUP(B16,Objetivos!$G$5:$H$2200,2,0),0)</f>
        <v>948.60414399999991</v>
      </c>
      <c r="F16" s="164">
        <f t="shared" ref="F16:F17" si="1">IFERROR((D16/E16),0)</f>
        <v>0.81925638309250315</v>
      </c>
      <c r="G16" s="165">
        <f>IF(D16=0,0,RANK($F16,F16:F17,0))</f>
        <v>2</v>
      </c>
    </row>
    <row r="17" spans="1:7" ht="16.5" x14ac:dyDescent="0.3">
      <c r="A17" s="202">
        <v>52512</v>
      </c>
      <c r="B17" s="161">
        <v>53863</v>
      </c>
      <c r="C17" s="162" t="s">
        <v>699</v>
      </c>
      <c r="D17" s="163">
        <f>IFERROR(VLOOKUP(B17,'Vta RdV'!$A$3:$B$9999,2,0),0)</f>
        <v>1344.4699999999998</v>
      </c>
      <c r="E17" s="163">
        <f>IFERROR(VLOOKUP(B17,Objetivos!$G$5:$H$2200,2,0),0)</f>
        <v>768.18217600000014</v>
      </c>
      <c r="F17" s="164">
        <f t="shared" si="1"/>
        <v>1.7501968178964875</v>
      </c>
      <c r="G17" s="165">
        <f>IF(D17=0,0,RANK($F17,F16:F17,0))</f>
        <v>1</v>
      </c>
    </row>
    <row r="18" spans="1:7" ht="16.5" x14ac:dyDescent="0.3">
      <c r="A18" s="201">
        <v>52512</v>
      </c>
      <c r="B18" s="43">
        <v>39774</v>
      </c>
      <c r="C18" s="110" t="s">
        <v>195</v>
      </c>
      <c r="D18" s="115">
        <f>IFERROR(VLOOKUP(B18,'Vta RdV'!$A$3:$B$9999,2,0),0)</f>
        <v>1438.96</v>
      </c>
      <c r="E18" s="115">
        <f>IFERROR(VLOOKUP(B18,Objetivos!$G$5:$H$2200,2,0),0)</f>
        <v>1256.9527440000002</v>
      </c>
      <c r="F18" s="134">
        <f t="shared" si="0"/>
        <v>1.1448003967283593</v>
      </c>
      <c r="G18" s="139">
        <f>IF(D18=0,0,RANK($F18,F18:F19,0))</f>
        <v>1</v>
      </c>
    </row>
    <row r="19" spans="1:7" ht="16.5" x14ac:dyDescent="0.3">
      <c r="A19" s="201">
        <v>52512</v>
      </c>
      <c r="B19" s="43">
        <v>53759</v>
      </c>
      <c r="C19" s="110" t="s">
        <v>698</v>
      </c>
      <c r="D19" s="115">
        <f>IFERROR(VLOOKUP(B19,'Vta RdV'!$A$3:$B$9999,2,0),0)</f>
        <v>726.89</v>
      </c>
      <c r="E19" s="115">
        <f>IFERROR(VLOOKUP(B19,Objetivos!$G$5:$H$2200,2,0),0)</f>
        <v>785.97632800000019</v>
      </c>
      <c r="F19" s="134">
        <f t="shared" si="0"/>
        <v>0.92482429063690552</v>
      </c>
      <c r="G19" s="139">
        <f>IF(D19=0,0,RANK($F19,F18:F19,0))</f>
        <v>2</v>
      </c>
    </row>
    <row r="20" spans="1:7" ht="16.5" x14ac:dyDescent="0.3">
      <c r="A20" s="202">
        <v>52512</v>
      </c>
      <c r="B20" s="161">
        <v>53937</v>
      </c>
      <c r="C20" s="162" t="s">
        <v>791</v>
      </c>
      <c r="D20" s="163">
        <f>IFERROR(VLOOKUP(B20,'Vta RdV'!$A$3:$B$9999,2,0),0)</f>
        <v>662.72</v>
      </c>
      <c r="E20" s="163">
        <f>IFERROR(VLOOKUP(B20,Objetivos!$G$5:$H$2200,2,0),0)</f>
        <v>863.44876000000011</v>
      </c>
      <c r="F20" s="164">
        <f t="shared" ref="F20:F21" si="2">IFERROR((D20/E20),0)</f>
        <v>0.76752672619507833</v>
      </c>
      <c r="G20" s="165">
        <f>IF(D20=0,0,RANK($F20,F20:F21,0))</f>
        <v>1</v>
      </c>
    </row>
    <row r="21" spans="1:7" ht="16.5" x14ac:dyDescent="0.3">
      <c r="A21" s="202">
        <v>52512</v>
      </c>
      <c r="B21" s="161">
        <v>52418</v>
      </c>
      <c r="C21" s="166" t="s">
        <v>193</v>
      </c>
      <c r="D21" s="163">
        <f>IFERROR(VLOOKUP(B21,'Vta RdV'!$A$3:$B$9999,2,0),0)</f>
        <v>187.4</v>
      </c>
      <c r="E21" s="163">
        <f>IFERROR(VLOOKUP(B21,Objetivos!$G$5:$H$2200,2,0),0)</f>
        <v>803.88038400000005</v>
      </c>
      <c r="F21" s="164">
        <f t="shared" si="2"/>
        <v>0.2331192596932431</v>
      </c>
      <c r="G21" s="165">
        <f>IF(D21=0,0,RANK($F21,F20:F21,0))</f>
        <v>2</v>
      </c>
    </row>
    <row r="22" spans="1:7" ht="16.5" x14ac:dyDescent="0.3">
      <c r="A22" s="201">
        <v>39210</v>
      </c>
      <c r="B22" s="43">
        <v>53978</v>
      </c>
      <c r="C22" s="109" t="s">
        <v>789</v>
      </c>
      <c r="D22" s="115">
        <f>IFERROR(VLOOKUP(B22,'Vta RdV'!$A$3:$B$9999,2,0),0)</f>
        <v>363.15</v>
      </c>
      <c r="E22" s="115">
        <f>IFERROR(VLOOKUP(B22,Objetivos!$G$5:$H$2200,2,0),0)</f>
        <v>565.50310095238092</v>
      </c>
      <c r="F22" s="134">
        <f t="shared" ref="F22:F25" si="3">IFERROR((D22/E22),0)</f>
        <v>0.64217154492770778</v>
      </c>
      <c r="G22" s="139">
        <f>IF(D22=0,0,RANK($F22,F22:F23,0))</f>
        <v>2</v>
      </c>
    </row>
    <row r="23" spans="1:7" ht="16.5" x14ac:dyDescent="0.3">
      <c r="A23" s="201">
        <v>39210</v>
      </c>
      <c r="B23" s="43">
        <v>53908</v>
      </c>
      <c r="C23" s="109" t="s">
        <v>704</v>
      </c>
      <c r="D23" s="115">
        <f>IFERROR(VLOOKUP(B23,'Vta RdV'!$A$3:$B$9999,2,0),0)</f>
        <v>1324.8799999999997</v>
      </c>
      <c r="E23" s="115">
        <f>IFERROR(VLOOKUP(B23,Objetivos!$G$5:$H$2200,2,0),0)</f>
        <v>514.31510095238093</v>
      </c>
      <c r="F23" s="134">
        <f t="shared" si="3"/>
        <v>2.5760083605296802</v>
      </c>
      <c r="G23" s="139">
        <f>IF(D23=0,0,RANK($F23,F22:F23,0))</f>
        <v>1</v>
      </c>
    </row>
    <row r="24" spans="1:7" ht="16.5" x14ac:dyDescent="0.3">
      <c r="A24" s="202">
        <v>39210</v>
      </c>
      <c r="B24" s="161">
        <v>53907</v>
      </c>
      <c r="C24" s="162" t="s">
        <v>703</v>
      </c>
      <c r="D24" s="163">
        <f>IFERROR(VLOOKUP(B24,'Vta RdV'!$A$3:$B$9999,2,0),0)</f>
        <v>412.24000000000007</v>
      </c>
      <c r="E24" s="163">
        <f>IFERROR(VLOOKUP(B24,Objetivos!$G$5:$H$2200,2,0),0)</f>
        <v>532.47878857142859</v>
      </c>
      <c r="F24" s="164">
        <f t="shared" si="3"/>
        <v>0.77419046325955332</v>
      </c>
      <c r="G24" s="165">
        <f>IF(D24=0,0,RANK($F24,F24:F25,0))</f>
        <v>1</v>
      </c>
    </row>
    <row r="25" spans="1:7" ht="16.5" x14ac:dyDescent="0.3">
      <c r="A25" s="202">
        <v>39210</v>
      </c>
      <c r="B25" s="161">
        <v>53979</v>
      </c>
      <c r="C25" s="166" t="s">
        <v>790</v>
      </c>
      <c r="D25" s="163">
        <f>IFERROR(VLOOKUP(B25,'Vta RdV'!$A$3:$B$9999,2,0),0)</f>
        <v>177.99</v>
      </c>
      <c r="E25" s="163">
        <f>IFERROR(VLOOKUP(B25,Objetivos!$G$5:$H$2200,2,0),0)</f>
        <v>526.73915428571433</v>
      </c>
      <c r="F25" s="164">
        <f t="shared" si="3"/>
        <v>0.33790918816613075</v>
      </c>
      <c r="G25" s="165">
        <f>IF(D25=0,0,RANK($F25,F24:F25,0))</f>
        <v>2</v>
      </c>
    </row>
    <row r="26" spans="1:7" ht="16.5" x14ac:dyDescent="0.3">
      <c r="A26" s="201">
        <v>39210</v>
      </c>
      <c r="B26" s="43">
        <v>53906</v>
      </c>
      <c r="C26" s="109" t="s">
        <v>701</v>
      </c>
      <c r="D26" s="115">
        <f>IFERROR(VLOOKUP(B26,'Vta RdV'!$A$3:$B$9999,2,0),0)</f>
        <v>210.39</v>
      </c>
      <c r="E26" s="115">
        <f>IFERROR(VLOOKUP(B26,Objetivos!$G$5:$H$2200,2,0),0)</f>
        <v>633.32299555555562</v>
      </c>
      <c r="F26" s="134">
        <f t="shared" si="0"/>
        <v>0.33220015928119634</v>
      </c>
      <c r="G26" s="139">
        <f>IF(D26=0,0,RANK($F26,F26:F27,0))</f>
        <v>1</v>
      </c>
    </row>
    <row r="27" spans="1:7" ht="16.5" x14ac:dyDescent="0.3">
      <c r="A27" s="201">
        <v>39210</v>
      </c>
      <c r="B27" s="43">
        <v>53910</v>
      </c>
      <c r="C27" s="110" t="s">
        <v>740</v>
      </c>
      <c r="D27" s="115">
        <f>IFERROR(VLOOKUP(B27,'Vta RdV'!$A$3:$B$9999,2,0),0)</f>
        <v>29.55</v>
      </c>
      <c r="E27" s="115">
        <f>IFERROR(VLOOKUP(B27,Objetivos!$G$5:$H$2200,2,0),0)</f>
        <v>824.887801904762</v>
      </c>
      <c r="F27" s="134">
        <f t="shared" si="0"/>
        <v>3.5823053670772688E-2</v>
      </c>
      <c r="G27" s="139">
        <f>IF(D27=0,0,RANK($F27,F26:F27,0))</f>
        <v>2</v>
      </c>
    </row>
    <row r="28" spans="1:7" ht="16.5" x14ac:dyDescent="0.3">
      <c r="A28" s="202">
        <v>39210</v>
      </c>
      <c r="B28" s="161">
        <v>54099</v>
      </c>
      <c r="C28" s="162" t="s">
        <v>703</v>
      </c>
      <c r="D28" s="163">
        <f>IFERROR(VLOOKUP(B28,'Vta RdV'!$A$3:$B$9999,2,0),0)</f>
        <v>627.72</v>
      </c>
      <c r="E28" s="163">
        <f>IFERROR(VLOOKUP(B28,Objetivos!$G$5:$H$2200,2,0),0)</f>
        <v>433.43721142857152</v>
      </c>
      <c r="F28" s="164">
        <f t="shared" si="0"/>
        <v>1.4482374458138683</v>
      </c>
      <c r="G28" s="165">
        <f>IF(D28=0,0,RANK($F28,F28:F29,0))</f>
        <v>1</v>
      </c>
    </row>
    <row r="29" spans="1:7" ht="16.5" x14ac:dyDescent="0.3">
      <c r="A29" s="202">
        <v>39210</v>
      </c>
      <c r="B29" s="161">
        <v>54100</v>
      </c>
      <c r="C29" s="166" t="s">
        <v>790</v>
      </c>
      <c r="D29" s="163">
        <f>IFERROR(VLOOKUP(B29,'Vta RdV'!$A$3:$B$9999,2,0),0)</f>
        <v>551.95999999999992</v>
      </c>
      <c r="E29" s="163">
        <f>IFERROR(VLOOKUP(B29,Objetivos!$G$5:$H$2200,2,0),0)</f>
        <v>448.83773714285712</v>
      </c>
      <c r="F29" s="164">
        <f t="shared" si="0"/>
        <v>1.2297539942019644</v>
      </c>
      <c r="G29" s="165">
        <f>IF(D29=0,0,RANK($F29,F28:F29,0))</f>
        <v>2</v>
      </c>
    </row>
    <row r="30" spans="1:7" ht="16.5" x14ac:dyDescent="0.3">
      <c r="A30" s="201">
        <v>39262</v>
      </c>
      <c r="B30" s="43">
        <v>12006</v>
      </c>
      <c r="C30" s="109" t="s">
        <v>196</v>
      </c>
      <c r="D30" s="115">
        <f>IFERROR(VLOOKUP(B30,'Vta RdV'!$A$3:$B$9999,2,0),0)</f>
        <v>702.83</v>
      </c>
      <c r="E30" s="115">
        <f>IFERROR(VLOOKUP(B30,Objetivos!$G$5:$H$2200,2,0),0)</f>
        <v>1343.3306560000001</v>
      </c>
      <c r="F30" s="134">
        <f t="shared" ref="F30:F31" si="4">IFERROR((D30/E30),0)</f>
        <v>0.52319955393022755</v>
      </c>
      <c r="G30" s="139">
        <f>IF(D30=0,0,RANK($F30,F30:F31,0))</f>
        <v>1</v>
      </c>
    </row>
    <row r="31" spans="1:7" ht="16.5" x14ac:dyDescent="0.3">
      <c r="A31" s="201">
        <v>39262</v>
      </c>
      <c r="B31" s="43">
        <v>28003</v>
      </c>
      <c r="C31" s="109" t="s">
        <v>202</v>
      </c>
      <c r="D31" s="115">
        <f>IFERROR(VLOOKUP(B31,'Vta RdV'!$A$3:$B$9999,2,0),0)</f>
        <v>174.35000000000002</v>
      </c>
      <c r="E31" s="115">
        <f>IFERROR(VLOOKUP(B31,Objetivos!$G$5:$H$2200,2,0),0)</f>
        <v>1189.4756480000001</v>
      </c>
      <c r="F31" s="134">
        <f t="shared" si="4"/>
        <v>0.14657719163326663</v>
      </c>
      <c r="G31" s="139">
        <f>IF(D31=0,0,RANK($F31,F30:F31,0))</f>
        <v>2</v>
      </c>
    </row>
    <row r="32" spans="1:7" ht="16.5" x14ac:dyDescent="0.3">
      <c r="A32" s="202">
        <v>39262</v>
      </c>
      <c r="B32" s="161">
        <v>30070</v>
      </c>
      <c r="C32" s="162" t="s">
        <v>197</v>
      </c>
      <c r="D32" s="163">
        <f>IFERROR(VLOOKUP(B32,'Vta RdV'!$A$3:$B$9999,2,0),0)</f>
        <v>1567.72</v>
      </c>
      <c r="E32" s="163">
        <f>IFERROR(VLOOKUP(B32,Objetivos!$G$5:$H$2200,2,0),0)</f>
        <v>1481.779072</v>
      </c>
      <c r="F32" s="164">
        <f t="shared" si="0"/>
        <v>1.0579984760373238</v>
      </c>
      <c r="G32" s="165">
        <f>IF(D32=0,0,RANK($F32,F32:F33,0))</f>
        <v>2</v>
      </c>
    </row>
    <row r="33" spans="1:7" ht="16.5" x14ac:dyDescent="0.3">
      <c r="A33" s="202">
        <v>39262</v>
      </c>
      <c r="B33" s="161">
        <v>53566</v>
      </c>
      <c r="C33" s="166" t="s">
        <v>738</v>
      </c>
      <c r="D33" s="163">
        <f>IFERROR(VLOOKUP(B33,'Vta RdV'!$A$3:$B$9999,2,0),0)</f>
        <v>1717.87</v>
      </c>
      <c r="E33" s="163">
        <f>IFERROR(VLOOKUP(B33,Objetivos!$G$5:$H$2200,2,0),0)</f>
        <v>1322.5162319999999</v>
      </c>
      <c r="F33" s="164">
        <f t="shared" si="0"/>
        <v>1.2989405789009627</v>
      </c>
      <c r="G33" s="165">
        <f>IF(D33=0,0,RANK($F33,F32:F33,0))</f>
        <v>1</v>
      </c>
    </row>
    <row r="34" spans="1:7" ht="16.5" x14ac:dyDescent="0.3">
      <c r="A34" s="201">
        <v>39262</v>
      </c>
      <c r="B34" s="43">
        <v>12011</v>
      </c>
      <c r="C34" s="109" t="s">
        <v>198</v>
      </c>
      <c r="D34" s="115">
        <f>IFERROR(VLOOKUP(B34,'Vta RdV'!$A$3:$B$9999,2,0),0)</f>
        <v>720.15</v>
      </c>
      <c r="E34" s="115">
        <f>IFERROR(VLOOKUP(B34,Objetivos!$G$5:$H$2200,2,0),0)</f>
        <v>960.20118400000013</v>
      </c>
      <c r="F34" s="134">
        <f t="shared" ref="F34:F35" si="5">IFERROR((D34/E34),0)</f>
        <v>0.74999907519380848</v>
      </c>
      <c r="G34" s="139">
        <f>IF(D34=0,0,RANK($F34,F34:F35,0))</f>
        <v>1</v>
      </c>
    </row>
    <row r="35" spans="1:7" ht="16.5" x14ac:dyDescent="0.3">
      <c r="A35" s="201">
        <v>39262</v>
      </c>
      <c r="B35" s="43">
        <v>12014</v>
      </c>
      <c r="C35" s="110" t="s">
        <v>684</v>
      </c>
      <c r="D35" s="115">
        <f>IFERROR(VLOOKUP(B35,'Vta RdV'!$A$3:$B$9999,2,0),0)</f>
        <v>164.59</v>
      </c>
      <c r="E35" s="115">
        <f>IFERROR(VLOOKUP(B35,Objetivos!$G$5:$H$2200,2,0),0)</f>
        <v>601.09485600000005</v>
      </c>
      <c r="F35" s="134">
        <f t="shared" si="5"/>
        <v>0.27381701632795208</v>
      </c>
      <c r="G35" s="139">
        <f>IF(D35=0,0,RANK($F35,F34:F35,0))</f>
        <v>2</v>
      </c>
    </row>
    <row r="36" spans="1:7" ht="16.5" x14ac:dyDescent="0.3">
      <c r="A36" s="202">
        <v>39262</v>
      </c>
      <c r="B36" s="161">
        <v>53889</v>
      </c>
      <c r="C36" s="162" t="s">
        <v>700</v>
      </c>
      <c r="D36" s="163">
        <f>IFERROR(VLOOKUP(B36,'Vta RdV'!$A$3:$B$9999,2,0),0)</f>
        <v>936.1</v>
      </c>
      <c r="E36" s="163">
        <f>IFERROR(VLOOKUP(B36,Objetivos!$G$5:$H$2200,2,0),0)</f>
        <v>795.18562399999996</v>
      </c>
      <c r="F36" s="164">
        <f t="shared" si="0"/>
        <v>1.177209410918626</v>
      </c>
      <c r="G36" s="165">
        <f>IF(D36=0,0,RANK($F36,F36:F37,0))</f>
        <v>1</v>
      </c>
    </row>
    <row r="37" spans="1:7" ht="16.5" x14ac:dyDescent="0.3">
      <c r="A37" s="202">
        <v>39262</v>
      </c>
      <c r="B37" s="161">
        <v>12018</v>
      </c>
      <c r="C37" s="166" t="s">
        <v>200</v>
      </c>
      <c r="D37" s="163">
        <f>IFERROR(VLOOKUP(B37,'Vta RdV'!$A$3:$B$9999,2,0),0)</f>
        <v>1286.5</v>
      </c>
      <c r="E37" s="163">
        <f>IFERROR(VLOOKUP(B37,Objetivos!$G$5:$H$2200,2,0),0)</f>
        <v>1206.678944</v>
      </c>
      <c r="F37" s="164">
        <f t="shared" si="0"/>
        <v>1.0661493733663758</v>
      </c>
      <c r="G37" s="165">
        <f>IF(D37=0,0,RANK($F37,F36:F37,0))</f>
        <v>2</v>
      </c>
    </row>
    <row r="38" spans="1:7" ht="16.5" x14ac:dyDescent="0.3">
      <c r="A38" s="201">
        <v>39262</v>
      </c>
      <c r="B38" s="43">
        <v>39803</v>
      </c>
      <c r="C38" s="109" t="s">
        <v>201</v>
      </c>
      <c r="D38" s="115">
        <f>IFERROR(VLOOKUP(B38,'Vta RdV'!$A$3:$B$9999,2,0),0)</f>
        <v>1381.7</v>
      </c>
      <c r="E38" s="115">
        <f>IFERROR(VLOOKUP(B38,Objetivos!$G$5:$H$2200,2,0),0)</f>
        <v>1100.387248</v>
      </c>
      <c r="F38" s="134">
        <f t="shared" ref="F38:F39" si="6">IFERROR((D38/E38),0)</f>
        <v>1.2556488658981624</v>
      </c>
      <c r="G38" s="139">
        <f>IF(D38=0,0,RANK($F38,F38:F39,0))</f>
        <v>2</v>
      </c>
    </row>
    <row r="39" spans="1:7" ht="16.5" x14ac:dyDescent="0.3">
      <c r="A39" s="201">
        <v>39262</v>
      </c>
      <c r="B39" s="43">
        <v>53461</v>
      </c>
      <c r="C39" s="109" t="s">
        <v>739</v>
      </c>
      <c r="D39" s="115">
        <f>IFERROR(VLOOKUP(B39,'Vta RdV'!$A$3:$B$9999,2,0),0)</f>
        <v>937.68</v>
      </c>
      <c r="E39" s="115">
        <f>IFERROR(VLOOKUP(B39,Objetivos!$G$5:$H$2200,2,0),0)</f>
        <v>734.94025599999998</v>
      </c>
      <c r="F39" s="134">
        <f t="shared" si="6"/>
        <v>1.2758588093996037</v>
      </c>
      <c r="G39" s="139">
        <f>IF(D39=0,0,RANK($F39,F38:F39,0))</f>
        <v>1</v>
      </c>
    </row>
    <row r="40" spans="1:7" ht="16.5" x14ac:dyDescent="0.3">
      <c r="A40" s="202">
        <v>39262</v>
      </c>
      <c r="B40" s="161">
        <v>39770</v>
      </c>
      <c r="C40" s="162" t="s">
        <v>199</v>
      </c>
      <c r="D40" s="163">
        <f>IFERROR(VLOOKUP(B40,'Vta RdV'!$A$3:$B$9999,2,0),0)</f>
        <v>907.90000000000009</v>
      </c>
      <c r="E40" s="163">
        <f>IFERROR(VLOOKUP(B40,Objetivos!$G$5:$H$2200,2,0),0)</f>
        <v>1009.08488</v>
      </c>
      <c r="F40" s="164">
        <f t="shared" si="0"/>
        <v>0.89972609638150569</v>
      </c>
      <c r="G40" s="165">
        <f>IF(D40=0,0,RANK($F40,F40:F41,0))</f>
        <v>1</v>
      </c>
    </row>
    <row r="41" spans="1:7" ht="16.5" x14ac:dyDescent="0.3">
      <c r="A41" s="202">
        <v>39262</v>
      </c>
      <c r="B41" s="161">
        <v>12013</v>
      </c>
      <c r="C41" s="166" t="s">
        <v>2594</v>
      </c>
      <c r="D41" s="163">
        <f>IFERROR(VLOOKUP(B41,'Vta RdV'!$A$3:$B$9999,2,0),0)</f>
        <v>861.58</v>
      </c>
      <c r="E41" s="163">
        <f>IFERROR(VLOOKUP(B41,Objetivos!$G$5:$H$2200,2,0),0)</f>
        <v>1059.881928</v>
      </c>
      <c r="F41" s="164">
        <f t="shared" si="0"/>
        <v>0.81290186882024096</v>
      </c>
      <c r="G41" s="165">
        <f>IF(D41=0,0,RANK($F41,F40:F41,0))</f>
        <v>2</v>
      </c>
    </row>
    <row r="42" spans="1:7" x14ac:dyDescent="0.25">
      <c r="A42" s="84"/>
      <c r="B42" s="84"/>
      <c r="C42" s="85"/>
      <c r="D42" s="85"/>
      <c r="E42" s="85"/>
      <c r="F42" s="85"/>
      <c r="G42" s="84"/>
    </row>
    <row r="43" spans="1:7" x14ac:dyDescent="0.25">
      <c r="A43" s="84"/>
      <c r="B43" s="84"/>
      <c r="C43" s="85"/>
      <c r="D43" s="85"/>
      <c r="E43" s="85"/>
      <c r="F43" s="85"/>
      <c r="G43" s="84"/>
    </row>
    <row r="44" spans="1:7" x14ac:dyDescent="0.25">
      <c r="A44" s="84"/>
      <c r="B44" s="84"/>
      <c r="C44" s="85"/>
      <c r="D44" s="85"/>
      <c r="E44" s="85"/>
      <c r="F44" s="85"/>
      <c r="G44" s="84"/>
    </row>
    <row r="45" spans="1:7" x14ac:dyDescent="0.25">
      <c r="A45" s="84"/>
      <c r="B45" s="84"/>
      <c r="C45" s="85"/>
      <c r="D45" s="85"/>
      <c r="E45" s="85"/>
      <c r="F45" s="85"/>
      <c r="G45" s="84"/>
    </row>
    <row r="46" spans="1:7" x14ac:dyDescent="0.25">
      <c r="A46" s="84"/>
      <c r="B46" s="84"/>
      <c r="C46" s="85"/>
      <c r="D46" s="85"/>
      <c r="E46" s="85"/>
      <c r="F46" s="85"/>
      <c r="G46" s="84"/>
    </row>
    <row r="47" spans="1:7" x14ac:dyDescent="0.25">
      <c r="A47" s="84"/>
      <c r="B47" s="84"/>
      <c r="C47" s="85"/>
      <c r="D47" s="85"/>
      <c r="E47" s="85"/>
      <c r="F47" s="85"/>
      <c r="G47" s="84"/>
    </row>
    <row r="48" spans="1:7" x14ac:dyDescent="0.25">
      <c r="A48" s="84"/>
      <c r="B48" s="84"/>
      <c r="C48" s="85"/>
      <c r="D48" s="85"/>
      <c r="E48" s="85"/>
      <c r="F48" s="85"/>
      <c r="G48" s="84"/>
    </row>
    <row r="49" spans="1:7" x14ac:dyDescent="0.25">
      <c r="A49" s="84"/>
      <c r="B49" s="84"/>
      <c r="C49" s="85"/>
      <c r="D49" s="85"/>
      <c r="E49" s="85"/>
      <c r="F49" s="85"/>
      <c r="G49" s="84"/>
    </row>
    <row r="50" spans="1:7" x14ac:dyDescent="0.25">
      <c r="A50" s="84"/>
      <c r="B50" s="84"/>
      <c r="C50" s="85"/>
      <c r="D50" s="85"/>
      <c r="E50" s="85"/>
      <c r="F50" s="85"/>
      <c r="G50" s="84"/>
    </row>
    <row r="51" spans="1:7" x14ac:dyDescent="0.25">
      <c r="A51" s="84"/>
      <c r="B51" s="84"/>
      <c r="C51" s="85"/>
      <c r="D51" s="85"/>
      <c r="E51" s="85"/>
      <c r="F51" s="85"/>
      <c r="G51" s="84"/>
    </row>
    <row r="52" spans="1:7" x14ac:dyDescent="0.25">
      <c r="A52" s="84"/>
      <c r="B52" s="84"/>
      <c r="C52" s="85"/>
      <c r="D52" s="85"/>
      <c r="E52" s="85"/>
      <c r="F52" s="85"/>
      <c r="G52" s="84"/>
    </row>
    <row r="53" spans="1:7" x14ac:dyDescent="0.25">
      <c r="A53" s="84"/>
      <c r="B53" s="84"/>
      <c r="C53" s="85"/>
      <c r="D53" s="85"/>
      <c r="E53" s="85"/>
      <c r="F53" s="85"/>
      <c r="G53" s="84"/>
    </row>
    <row r="54" spans="1:7" x14ac:dyDescent="0.25">
      <c r="A54" s="84"/>
      <c r="B54" s="84"/>
      <c r="C54" s="85"/>
      <c r="D54" s="85"/>
      <c r="E54" s="85"/>
      <c r="F54" s="85"/>
      <c r="G54" s="84"/>
    </row>
    <row r="55" spans="1:7" x14ac:dyDescent="0.25">
      <c r="A55" s="84"/>
      <c r="B55" s="84"/>
      <c r="C55" s="85"/>
      <c r="D55" s="85"/>
      <c r="E55" s="85"/>
      <c r="F55" s="85"/>
      <c r="G55" s="84"/>
    </row>
    <row r="56" spans="1:7" x14ac:dyDescent="0.25">
      <c r="A56" s="84"/>
      <c r="B56" s="84"/>
      <c r="C56" s="85"/>
      <c r="D56" s="85"/>
      <c r="E56" s="85"/>
      <c r="F56" s="85"/>
      <c r="G56" s="84"/>
    </row>
    <row r="57" spans="1:7" x14ac:dyDescent="0.25">
      <c r="A57" s="84"/>
      <c r="B57" s="84"/>
      <c r="C57" s="85"/>
      <c r="D57" s="85"/>
      <c r="E57" s="85"/>
      <c r="F57" s="85"/>
      <c r="G57" s="84"/>
    </row>
    <row r="58" spans="1:7" x14ac:dyDescent="0.25">
      <c r="A58" s="84"/>
      <c r="B58" s="84"/>
      <c r="C58" s="85"/>
      <c r="D58" s="85"/>
      <c r="E58" s="85"/>
      <c r="F58" s="85"/>
      <c r="G58" s="84"/>
    </row>
    <row r="59" spans="1:7" x14ac:dyDescent="0.25">
      <c r="A59" s="84"/>
      <c r="B59" s="84"/>
      <c r="C59" s="85"/>
      <c r="D59" s="85"/>
      <c r="E59" s="85"/>
      <c r="F59" s="85"/>
      <c r="G59" s="84"/>
    </row>
    <row r="60" spans="1:7" x14ac:dyDescent="0.25">
      <c r="A60" s="84"/>
      <c r="B60" s="84"/>
      <c r="C60" s="85"/>
      <c r="D60" s="85"/>
      <c r="E60" s="85"/>
      <c r="F60" s="85"/>
      <c r="G60" s="84"/>
    </row>
    <row r="61" spans="1:7" x14ac:dyDescent="0.25">
      <c r="A61" s="84"/>
      <c r="B61" s="84"/>
      <c r="C61" s="85"/>
      <c r="D61" s="85"/>
      <c r="E61" s="85"/>
      <c r="F61" s="85"/>
      <c r="G61" s="84"/>
    </row>
    <row r="62" spans="1:7" x14ac:dyDescent="0.25">
      <c r="A62" s="84"/>
      <c r="B62" s="84"/>
      <c r="C62" s="85"/>
      <c r="D62" s="85"/>
      <c r="E62" s="85"/>
      <c r="F62" s="85"/>
      <c r="G62" s="84"/>
    </row>
    <row r="63" spans="1:7" x14ac:dyDescent="0.25">
      <c r="A63" s="84"/>
      <c r="B63" s="84"/>
      <c r="C63" s="85"/>
      <c r="D63" s="85"/>
      <c r="E63" s="85"/>
      <c r="F63" s="85"/>
      <c r="G63" s="84"/>
    </row>
    <row r="64" spans="1:7" x14ac:dyDescent="0.25">
      <c r="A64" s="84"/>
      <c r="B64" s="84"/>
      <c r="C64" s="85"/>
      <c r="D64" s="85"/>
      <c r="E64" s="85"/>
      <c r="F64" s="85"/>
      <c r="G64" s="84"/>
    </row>
    <row r="65" spans="1:7" x14ac:dyDescent="0.25">
      <c r="A65" s="84"/>
      <c r="B65" s="84"/>
      <c r="C65" s="85"/>
      <c r="D65" s="85"/>
      <c r="E65" s="85"/>
      <c r="F65" s="85"/>
      <c r="G65" s="84"/>
    </row>
    <row r="66" spans="1:7" x14ac:dyDescent="0.25">
      <c r="A66" s="84"/>
      <c r="B66" s="84"/>
      <c r="C66" s="85"/>
      <c r="D66" s="85"/>
      <c r="E66" s="85"/>
      <c r="F66" s="85"/>
      <c r="G66" s="84"/>
    </row>
    <row r="67" spans="1:7" x14ac:dyDescent="0.25">
      <c r="A67" s="84"/>
      <c r="B67" s="84"/>
      <c r="C67" s="85"/>
      <c r="D67" s="85"/>
      <c r="E67" s="85"/>
      <c r="F67" s="85"/>
      <c r="G67" s="84"/>
    </row>
    <row r="68" spans="1:7" x14ac:dyDescent="0.25">
      <c r="A68" s="84"/>
      <c r="B68" s="84"/>
      <c r="C68" s="85"/>
      <c r="D68" s="85"/>
      <c r="E68" s="85"/>
      <c r="F68" s="85"/>
      <c r="G68" s="84"/>
    </row>
    <row r="69" spans="1:7" x14ac:dyDescent="0.25">
      <c r="A69" s="84"/>
      <c r="B69" s="84"/>
      <c r="C69" s="85"/>
      <c r="D69" s="85"/>
      <c r="E69" s="85"/>
      <c r="F69" s="85"/>
      <c r="G69" s="84"/>
    </row>
    <row r="70" spans="1:7" x14ac:dyDescent="0.25">
      <c r="A70" s="84"/>
      <c r="B70" s="84"/>
      <c r="C70" s="85"/>
      <c r="D70" s="85"/>
      <c r="E70" s="85"/>
      <c r="F70" s="85"/>
      <c r="G70" s="84"/>
    </row>
    <row r="71" spans="1:7" x14ac:dyDescent="0.25">
      <c r="A71" s="84"/>
      <c r="B71" s="84"/>
      <c r="C71" s="85"/>
      <c r="D71" s="85"/>
      <c r="E71" s="85"/>
      <c r="F71" s="85"/>
      <c r="G71" s="84"/>
    </row>
    <row r="72" spans="1:7" x14ac:dyDescent="0.25">
      <c r="A72" s="84"/>
      <c r="B72" s="84"/>
      <c r="C72" s="85"/>
      <c r="D72" s="85"/>
      <c r="E72" s="85"/>
      <c r="F72" s="85"/>
      <c r="G72" s="84"/>
    </row>
    <row r="73" spans="1:7" x14ac:dyDescent="0.25">
      <c r="A73" s="84"/>
      <c r="B73" s="84"/>
      <c r="C73" s="85"/>
      <c r="D73" s="85"/>
      <c r="E73" s="85"/>
      <c r="F73" s="85"/>
      <c r="G73" s="84"/>
    </row>
    <row r="74" spans="1:7" x14ac:dyDescent="0.25">
      <c r="A74" s="84"/>
      <c r="B74" s="84"/>
      <c r="C74" s="85"/>
      <c r="D74" s="85"/>
      <c r="E74" s="85"/>
      <c r="F74" s="85"/>
      <c r="G74" s="84"/>
    </row>
    <row r="75" spans="1:7" x14ac:dyDescent="0.25">
      <c r="A75" s="84"/>
      <c r="B75" s="84"/>
      <c r="C75" s="85"/>
      <c r="D75" s="85"/>
      <c r="E75" s="85"/>
      <c r="F75" s="85"/>
      <c r="G75" s="84"/>
    </row>
    <row r="76" spans="1:7" x14ac:dyDescent="0.25">
      <c r="A76" s="84"/>
      <c r="B76" s="84"/>
      <c r="C76" s="85"/>
      <c r="D76" s="85"/>
      <c r="E76" s="85"/>
      <c r="F76" s="85"/>
      <c r="G76" s="84"/>
    </row>
    <row r="77" spans="1:7" x14ac:dyDescent="0.25">
      <c r="A77" s="84"/>
      <c r="B77" s="84"/>
      <c r="C77" s="85"/>
      <c r="D77" s="85"/>
      <c r="E77" s="85"/>
      <c r="F77" s="85"/>
      <c r="G77" s="84"/>
    </row>
    <row r="78" spans="1:7" x14ac:dyDescent="0.25">
      <c r="A78" s="84"/>
      <c r="B78" s="84"/>
      <c r="C78" s="85"/>
      <c r="D78" s="85"/>
      <c r="E78" s="85"/>
      <c r="F78" s="85"/>
      <c r="G78" s="84"/>
    </row>
    <row r="79" spans="1:7" x14ac:dyDescent="0.25">
      <c r="A79" s="84"/>
      <c r="B79" s="84"/>
      <c r="C79" s="85"/>
      <c r="D79" s="85"/>
      <c r="E79" s="85"/>
      <c r="F79" s="85"/>
      <c r="G79" s="84"/>
    </row>
    <row r="80" spans="1:7" x14ac:dyDescent="0.25">
      <c r="A80" s="84"/>
      <c r="B80" s="84"/>
      <c r="C80" s="85"/>
      <c r="D80" s="85"/>
      <c r="E80" s="85"/>
      <c r="F80" s="85"/>
      <c r="G80" s="84"/>
    </row>
    <row r="81" spans="1:7" x14ac:dyDescent="0.25">
      <c r="A81" s="84"/>
      <c r="B81" s="84"/>
      <c r="C81" s="85"/>
      <c r="D81" s="85"/>
      <c r="E81" s="85"/>
      <c r="F81" s="85"/>
      <c r="G81" s="84"/>
    </row>
    <row r="82" spans="1:7" x14ac:dyDescent="0.25">
      <c r="A82" s="84"/>
      <c r="B82" s="84"/>
      <c r="C82" s="85"/>
      <c r="D82" s="85"/>
      <c r="E82" s="85"/>
      <c r="F82" s="85"/>
      <c r="G82" s="84"/>
    </row>
    <row r="83" spans="1:7" x14ac:dyDescent="0.25">
      <c r="A83" s="84"/>
      <c r="B83" s="84"/>
      <c r="C83" s="85"/>
      <c r="D83" s="85"/>
      <c r="E83" s="85"/>
      <c r="F83" s="85"/>
      <c r="G83" s="84"/>
    </row>
    <row r="84" spans="1:7" x14ac:dyDescent="0.25">
      <c r="A84" s="84"/>
      <c r="B84" s="84"/>
      <c r="C84" s="85"/>
      <c r="D84" s="85"/>
      <c r="E84" s="85"/>
      <c r="F84" s="85"/>
      <c r="G84" s="84"/>
    </row>
    <row r="85" spans="1:7" x14ac:dyDescent="0.25">
      <c r="A85" s="84"/>
      <c r="B85" s="84"/>
      <c r="C85" s="85"/>
      <c r="D85" s="85"/>
      <c r="E85" s="85"/>
      <c r="F85" s="85"/>
      <c r="G85" s="84"/>
    </row>
    <row r="86" spans="1:7" x14ac:dyDescent="0.25">
      <c r="A86" s="84"/>
      <c r="B86" s="84"/>
      <c r="C86" s="85"/>
      <c r="D86" s="85"/>
      <c r="E86" s="85"/>
      <c r="F86" s="85"/>
      <c r="G86" s="84"/>
    </row>
    <row r="87" spans="1:7" x14ac:dyDescent="0.25">
      <c r="A87" s="84"/>
      <c r="B87" s="84"/>
      <c r="C87" s="85"/>
      <c r="D87" s="85"/>
      <c r="E87" s="85"/>
      <c r="F87" s="85"/>
      <c r="G87" s="84"/>
    </row>
    <row r="88" spans="1:7" x14ac:dyDescent="0.25">
      <c r="A88" s="84"/>
      <c r="B88" s="84"/>
      <c r="C88" s="85"/>
      <c r="D88" s="85"/>
      <c r="E88" s="85"/>
      <c r="F88" s="85"/>
      <c r="G88" s="84"/>
    </row>
    <row r="89" spans="1:7" x14ac:dyDescent="0.25">
      <c r="A89" s="84"/>
      <c r="B89" s="84"/>
      <c r="C89" s="85"/>
      <c r="D89" s="85"/>
      <c r="E89" s="85"/>
      <c r="F89" s="85"/>
      <c r="G89" s="84"/>
    </row>
    <row r="90" spans="1:7" x14ac:dyDescent="0.25">
      <c r="A90" s="84"/>
      <c r="B90" s="84"/>
      <c r="C90" s="85"/>
      <c r="D90" s="85"/>
      <c r="E90" s="85"/>
      <c r="F90" s="85"/>
      <c r="G90" s="84"/>
    </row>
    <row r="91" spans="1:7" x14ac:dyDescent="0.25">
      <c r="A91" s="84"/>
      <c r="B91" s="84"/>
      <c r="C91" s="85"/>
      <c r="D91" s="85"/>
      <c r="E91" s="85"/>
      <c r="F91" s="85"/>
      <c r="G91" s="84"/>
    </row>
    <row r="92" spans="1:7" x14ac:dyDescent="0.25">
      <c r="A92" s="84"/>
      <c r="B92" s="84"/>
      <c r="C92" s="85"/>
      <c r="D92" s="85"/>
      <c r="E92" s="85"/>
      <c r="F92" s="85"/>
      <c r="G92" s="84"/>
    </row>
    <row r="93" spans="1:7" x14ac:dyDescent="0.25">
      <c r="A93" s="84"/>
      <c r="B93" s="84"/>
      <c r="C93" s="85"/>
      <c r="D93" s="85"/>
      <c r="E93" s="85"/>
      <c r="F93" s="85"/>
      <c r="G93" s="84"/>
    </row>
    <row r="94" spans="1:7" x14ac:dyDescent="0.25">
      <c r="A94" s="84"/>
      <c r="B94" s="84"/>
      <c r="C94" s="85"/>
      <c r="D94" s="85"/>
      <c r="E94" s="85"/>
      <c r="F94" s="85"/>
      <c r="G94" s="84"/>
    </row>
    <row r="95" spans="1:7" x14ac:dyDescent="0.25">
      <c r="A95" s="84"/>
      <c r="B95" s="84"/>
      <c r="C95" s="85"/>
      <c r="D95" s="85"/>
      <c r="E95" s="85"/>
      <c r="F95" s="85"/>
      <c r="G95" s="84"/>
    </row>
    <row r="96" spans="1:7" x14ac:dyDescent="0.25">
      <c r="A96" s="84"/>
      <c r="B96" s="84"/>
      <c r="C96" s="85"/>
      <c r="D96" s="85"/>
      <c r="E96" s="85"/>
      <c r="F96" s="85"/>
      <c r="G96" s="84"/>
    </row>
    <row r="97" spans="1:7" x14ac:dyDescent="0.25">
      <c r="A97" s="84"/>
      <c r="B97" s="84"/>
      <c r="C97" s="85"/>
      <c r="D97" s="85"/>
      <c r="E97" s="85"/>
      <c r="F97" s="85"/>
      <c r="G97" s="84"/>
    </row>
    <row r="98" spans="1:7" x14ac:dyDescent="0.25">
      <c r="A98" s="84"/>
      <c r="B98" s="84"/>
      <c r="C98" s="85"/>
      <c r="D98" s="85"/>
      <c r="E98" s="85"/>
      <c r="F98" s="85"/>
      <c r="G98" s="84"/>
    </row>
    <row r="99" spans="1:7" x14ac:dyDescent="0.25">
      <c r="A99" s="84"/>
      <c r="B99" s="84"/>
      <c r="C99" s="85"/>
      <c r="D99" s="85"/>
      <c r="E99" s="85"/>
      <c r="F99" s="85"/>
      <c r="G99" s="84"/>
    </row>
    <row r="100" spans="1:7" x14ac:dyDescent="0.25">
      <c r="A100" s="84"/>
      <c r="B100" s="84"/>
      <c r="C100" s="85"/>
      <c r="D100" s="85"/>
      <c r="E100" s="85"/>
      <c r="F100" s="85"/>
      <c r="G100" s="84"/>
    </row>
    <row r="101" spans="1:7" x14ac:dyDescent="0.25">
      <c r="A101" s="84"/>
      <c r="B101" s="84"/>
      <c r="C101" s="85"/>
      <c r="D101" s="85"/>
      <c r="E101" s="85"/>
      <c r="F101" s="85"/>
      <c r="G101" s="84"/>
    </row>
    <row r="102" spans="1:7" x14ac:dyDescent="0.25">
      <c r="A102" s="84"/>
      <c r="B102" s="84"/>
      <c r="C102" s="85"/>
      <c r="D102" s="85"/>
      <c r="E102" s="85"/>
      <c r="F102" s="85"/>
      <c r="G102" s="84"/>
    </row>
    <row r="103" spans="1:7" x14ac:dyDescent="0.25">
      <c r="A103" s="84"/>
      <c r="B103" s="84"/>
      <c r="C103" s="85"/>
      <c r="D103" s="85"/>
      <c r="E103" s="85"/>
      <c r="F103" s="85"/>
      <c r="G103" s="84"/>
    </row>
    <row r="104" spans="1:7" x14ac:dyDescent="0.25">
      <c r="A104" s="84"/>
      <c r="B104" s="84"/>
      <c r="C104" s="85"/>
      <c r="D104" s="85"/>
      <c r="E104" s="85"/>
      <c r="F104" s="85"/>
      <c r="G104" s="84"/>
    </row>
    <row r="105" spans="1:7" x14ac:dyDescent="0.25">
      <c r="A105" s="84"/>
      <c r="B105" s="84"/>
      <c r="C105" s="85"/>
      <c r="D105" s="85"/>
      <c r="E105" s="85"/>
      <c r="F105" s="85"/>
      <c r="G105" s="84"/>
    </row>
    <row r="106" spans="1:7" x14ac:dyDescent="0.25">
      <c r="A106" s="84"/>
      <c r="B106" s="84"/>
      <c r="C106" s="85"/>
      <c r="D106" s="85"/>
      <c r="E106" s="85"/>
      <c r="F106" s="85"/>
      <c r="G106" s="84"/>
    </row>
    <row r="107" spans="1:7" x14ac:dyDescent="0.25">
      <c r="A107" s="84"/>
      <c r="B107" s="84"/>
      <c r="C107" s="85"/>
      <c r="D107" s="85"/>
      <c r="E107" s="85"/>
      <c r="F107" s="85"/>
      <c r="G107" s="84"/>
    </row>
    <row r="108" spans="1:7" x14ac:dyDescent="0.25">
      <c r="A108" s="84"/>
      <c r="B108" s="84"/>
      <c r="C108" s="85"/>
      <c r="D108" s="85"/>
      <c r="E108" s="85"/>
      <c r="F108" s="85"/>
      <c r="G108" s="84"/>
    </row>
    <row r="109" spans="1:7" x14ac:dyDescent="0.25">
      <c r="A109" s="84"/>
      <c r="B109" s="84"/>
      <c r="C109" s="85"/>
      <c r="D109" s="85"/>
      <c r="E109" s="85"/>
      <c r="F109" s="85"/>
      <c r="G109" s="84"/>
    </row>
    <row r="110" spans="1:7" x14ac:dyDescent="0.25">
      <c r="A110" s="84"/>
      <c r="B110" s="84"/>
      <c r="C110" s="85"/>
      <c r="D110" s="85"/>
      <c r="E110" s="85"/>
      <c r="F110" s="85"/>
      <c r="G110" s="84"/>
    </row>
    <row r="111" spans="1:7" x14ac:dyDescent="0.25">
      <c r="A111" s="84"/>
      <c r="B111" s="84"/>
      <c r="C111" s="85"/>
      <c r="D111" s="85"/>
      <c r="E111" s="85"/>
      <c r="F111" s="85"/>
      <c r="G111" s="84"/>
    </row>
    <row r="112" spans="1:7" x14ac:dyDescent="0.25">
      <c r="A112" s="84"/>
      <c r="B112" s="84"/>
      <c r="C112" s="85"/>
      <c r="D112" s="85"/>
      <c r="E112" s="85"/>
      <c r="F112" s="85"/>
      <c r="G112" s="84"/>
    </row>
    <row r="113" spans="1:7" x14ac:dyDescent="0.25">
      <c r="A113" s="84"/>
      <c r="B113" s="84"/>
      <c r="C113" s="85"/>
      <c r="D113" s="85"/>
      <c r="E113" s="85"/>
      <c r="F113" s="85"/>
      <c r="G113" s="84"/>
    </row>
    <row r="114" spans="1:7" x14ac:dyDescent="0.25">
      <c r="A114" s="84"/>
      <c r="B114" s="84"/>
      <c r="C114" s="85"/>
      <c r="D114" s="85"/>
      <c r="E114" s="85"/>
      <c r="F114" s="85"/>
      <c r="G114" s="84"/>
    </row>
    <row r="115" spans="1:7" x14ac:dyDescent="0.25">
      <c r="A115" s="84"/>
      <c r="B115" s="84"/>
      <c r="C115" s="85"/>
      <c r="D115" s="85"/>
      <c r="E115" s="85"/>
      <c r="F115" s="85"/>
      <c r="G115" s="84"/>
    </row>
    <row r="116" spans="1:7" x14ac:dyDescent="0.25">
      <c r="A116" s="84"/>
      <c r="B116" s="84"/>
      <c r="C116" s="85"/>
      <c r="D116" s="85"/>
      <c r="E116" s="85"/>
      <c r="F116" s="85"/>
      <c r="G116" s="84"/>
    </row>
    <row r="117" spans="1:7" x14ac:dyDescent="0.25">
      <c r="A117" s="84"/>
      <c r="B117" s="84"/>
      <c r="C117" s="85"/>
      <c r="D117" s="85"/>
      <c r="E117" s="85"/>
      <c r="F117" s="85"/>
      <c r="G117" s="84"/>
    </row>
    <row r="118" spans="1:7" x14ac:dyDescent="0.25">
      <c r="A118" s="84"/>
      <c r="B118" s="84"/>
      <c r="C118" s="85"/>
      <c r="D118" s="85"/>
      <c r="E118" s="85"/>
      <c r="F118" s="85"/>
      <c r="G118" s="84"/>
    </row>
    <row r="119" spans="1:7" x14ac:dyDescent="0.25">
      <c r="A119" s="84"/>
      <c r="B119" s="84"/>
      <c r="C119" s="85"/>
      <c r="D119" s="85"/>
      <c r="E119" s="85"/>
      <c r="F119" s="85"/>
      <c r="G119" s="84"/>
    </row>
    <row r="120" spans="1:7" x14ac:dyDescent="0.25">
      <c r="A120" s="84"/>
      <c r="B120" s="84"/>
      <c r="C120" s="85"/>
      <c r="D120" s="85"/>
      <c r="E120" s="85"/>
      <c r="F120" s="85"/>
      <c r="G120" s="84"/>
    </row>
    <row r="121" spans="1:7" x14ac:dyDescent="0.25">
      <c r="A121" s="84"/>
      <c r="B121" s="84"/>
      <c r="C121" s="85"/>
      <c r="D121" s="85"/>
      <c r="E121" s="85"/>
      <c r="F121" s="85"/>
      <c r="G121" s="84"/>
    </row>
    <row r="122" spans="1:7" x14ac:dyDescent="0.25">
      <c r="A122" s="84"/>
      <c r="B122" s="84"/>
      <c r="C122" s="85"/>
      <c r="D122" s="85"/>
      <c r="E122" s="85"/>
      <c r="F122" s="85"/>
      <c r="G122" s="84"/>
    </row>
    <row r="123" spans="1:7" x14ac:dyDescent="0.25">
      <c r="A123" s="84"/>
      <c r="B123" s="84"/>
      <c r="C123" s="85"/>
      <c r="D123" s="85"/>
      <c r="E123" s="85"/>
      <c r="F123" s="85"/>
      <c r="G123" s="84"/>
    </row>
    <row r="124" spans="1:7" x14ac:dyDescent="0.25">
      <c r="A124" s="84"/>
      <c r="B124" s="84"/>
      <c r="C124" s="85"/>
      <c r="D124" s="85"/>
      <c r="E124" s="85"/>
      <c r="F124" s="85"/>
      <c r="G124" s="84"/>
    </row>
    <row r="125" spans="1:7" x14ac:dyDescent="0.25">
      <c r="A125" s="84"/>
      <c r="B125" s="84"/>
      <c r="C125" s="85"/>
      <c r="D125" s="85"/>
      <c r="E125" s="85"/>
      <c r="F125" s="85"/>
      <c r="G125" s="84"/>
    </row>
    <row r="126" spans="1:7" x14ac:dyDescent="0.25">
      <c r="A126" s="84"/>
      <c r="B126" s="84"/>
      <c r="C126" s="85"/>
      <c r="D126" s="85"/>
      <c r="E126" s="85"/>
      <c r="F126" s="85"/>
      <c r="G126" s="84"/>
    </row>
    <row r="127" spans="1:7" x14ac:dyDescent="0.25">
      <c r="A127" s="84"/>
      <c r="B127" s="84"/>
      <c r="C127" s="85"/>
      <c r="D127" s="85"/>
      <c r="E127" s="85"/>
      <c r="F127" s="85"/>
      <c r="G127" s="84"/>
    </row>
    <row r="128" spans="1:7" x14ac:dyDescent="0.25">
      <c r="A128" s="84"/>
      <c r="B128" s="84"/>
      <c r="C128" s="85"/>
      <c r="D128" s="85"/>
      <c r="E128" s="85"/>
      <c r="F128" s="85"/>
      <c r="G128" s="84"/>
    </row>
    <row r="129" spans="1:7" x14ac:dyDescent="0.25">
      <c r="A129" s="84"/>
      <c r="B129" s="84"/>
      <c r="C129" s="85"/>
      <c r="D129" s="85"/>
      <c r="E129" s="85"/>
      <c r="F129" s="85"/>
      <c r="G129" s="84"/>
    </row>
    <row r="130" spans="1:7" x14ac:dyDescent="0.25">
      <c r="A130" s="84"/>
      <c r="B130" s="84"/>
      <c r="C130" s="85"/>
      <c r="D130" s="85"/>
      <c r="E130" s="85"/>
      <c r="F130" s="85"/>
      <c r="G130" s="84"/>
    </row>
    <row r="131" spans="1:7" x14ac:dyDescent="0.25">
      <c r="A131" s="84"/>
      <c r="B131" s="84"/>
      <c r="C131" s="85"/>
      <c r="D131" s="85"/>
      <c r="E131" s="85"/>
      <c r="F131" s="85"/>
      <c r="G131" s="84"/>
    </row>
    <row r="132" spans="1:7" x14ac:dyDescent="0.25">
      <c r="A132" s="84"/>
      <c r="B132" s="84"/>
      <c r="C132" s="85"/>
      <c r="D132" s="85"/>
      <c r="E132" s="85"/>
      <c r="F132" s="85"/>
      <c r="G132" s="84"/>
    </row>
    <row r="133" spans="1:7" x14ac:dyDescent="0.25">
      <c r="A133" s="84"/>
      <c r="B133" s="84"/>
      <c r="C133" s="85"/>
      <c r="D133" s="85"/>
      <c r="E133" s="85"/>
      <c r="F133" s="85"/>
      <c r="G133" s="84"/>
    </row>
    <row r="134" spans="1:7" x14ac:dyDescent="0.25">
      <c r="A134" s="84"/>
      <c r="B134" s="84"/>
      <c r="C134" s="85"/>
      <c r="D134" s="85"/>
      <c r="E134" s="85"/>
      <c r="F134" s="85"/>
      <c r="G134" s="84"/>
    </row>
    <row r="135" spans="1:7" x14ac:dyDescent="0.25">
      <c r="A135" s="84"/>
      <c r="B135" s="84"/>
      <c r="C135" s="85"/>
      <c r="D135" s="85"/>
      <c r="E135" s="85"/>
      <c r="F135" s="85"/>
      <c r="G135" s="84"/>
    </row>
    <row r="136" spans="1:7" x14ac:dyDescent="0.25">
      <c r="A136" s="84"/>
      <c r="B136" s="84"/>
      <c r="C136" s="85"/>
      <c r="D136" s="85"/>
      <c r="E136" s="85"/>
      <c r="F136" s="85"/>
      <c r="G136" s="84"/>
    </row>
    <row r="137" spans="1:7" x14ac:dyDescent="0.25">
      <c r="A137" s="84"/>
      <c r="B137" s="84"/>
      <c r="C137" s="85"/>
      <c r="D137" s="85"/>
      <c r="E137" s="85"/>
      <c r="F137" s="85"/>
      <c r="G137" s="84"/>
    </row>
    <row r="138" spans="1:7" x14ac:dyDescent="0.25">
      <c r="A138" s="84"/>
      <c r="B138" s="84"/>
      <c r="C138" s="85"/>
      <c r="D138" s="85"/>
      <c r="E138" s="85"/>
      <c r="F138" s="85"/>
      <c r="G138" s="84"/>
    </row>
    <row r="139" spans="1:7" x14ac:dyDescent="0.25">
      <c r="A139" s="84"/>
      <c r="B139" s="84"/>
      <c r="C139" s="85"/>
      <c r="D139" s="85"/>
      <c r="E139" s="85"/>
      <c r="F139" s="85"/>
      <c r="G139" s="84"/>
    </row>
    <row r="140" spans="1:7" x14ac:dyDescent="0.25">
      <c r="A140" s="84"/>
      <c r="B140" s="84"/>
      <c r="C140" s="85"/>
      <c r="D140" s="85"/>
      <c r="E140" s="85"/>
      <c r="F140" s="85"/>
      <c r="G140" s="84"/>
    </row>
    <row r="141" spans="1:7" x14ac:dyDescent="0.25">
      <c r="A141" s="84"/>
      <c r="B141" s="84"/>
      <c r="C141" s="85"/>
      <c r="D141" s="85"/>
      <c r="E141" s="85"/>
      <c r="F141" s="85"/>
      <c r="G141" s="84"/>
    </row>
    <row r="142" spans="1:7" x14ac:dyDescent="0.25">
      <c r="A142" s="84"/>
      <c r="B142" s="84"/>
      <c r="C142" s="85"/>
      <c r="D142" s="85"/>
      <c r="E142" s="85"/>
      <c r="F142" s="85"/>
      <c r="G142" s="84"/>
    </row>
    <row r="143" spans="1:7" x14ac:dyDescent="0.25">
      <c r="A143" s="84"/>
      <c r="B143" s="84"/>
      <c r="C143" s="85"/>
      <c r="D143" s="85"/>
      <c r="E143" s="85"/>
      <c r="F143" s="85"/>
      <c r="G143" s="84"/>
    </row>
    <row r="144" spans="1:7" x14ac:dyDescent="0.25">
      <c r="A144" s="84"/>
      <c r="B144" s="84"/>
      <c r="C144" s="85"/>
      <c r="D144" s="85"/>
      <c r="E144" s="85"/>
      <c r="F144" s="85"/>
      <c r="G144" s="84"/>
    </row>
    <row r="145" spans="1:7" x14ac:dyDescent="0.25">
      <c r="A145" s="84"/>
      <c r="B145" s="84"/>
      <c r="C145" s="85"/>
      <c r="D145" s="85"/>
      <c r="E145" s="85"/>
      <c r="F145" s="85"/>
      <c r="G145" s="84"/>
    </row>
    <row r="146" spans="1:7" x14ac:dyDescent="0.25">
      <c r="A146" s="84"/>
      <c r="B146" s="84"/>
      <c r="C146" s="85"/>
      <c r="D146" s="85"/>
      <c r="E146" s="85"/>
      <c r="F146" s="85"/>
      <c r="G146" s="84"/>
    </row>
    <row r="147" spans="1:7" x14ac:dyDescent="0.25">
      <c r="A147" s="84"/>
      <c r="B147" s="84"/>
      <c r="C147" s="85"/>
      <c r="D147" s="85"/>
      <c r="E147" s="85"/>
      <c r="F147" s="85"/>
      <c r="G147" s="84"/>
    </row>
    <row r="148" spans="1:7" x14ac:dyDescent="0.25">
      <c r="A148" s="84"/>
      <c r="B148" s="84"/>
      <c r="C148" s="85"/>
      <c r="D148" s="85"/>
      <c r="E148" s="85"/>
      <c r="F148" s="85"/>
      <c r="G148" s="84"/>
    </row>
    <row r="149" spans="1:7" x14ac:dyDescent="0.25">
      <c r="A149" s="84"/>
      <c r="B149" s="84"/>
      <c r="C149" s="85"/>
      <c r="D149" s="85"/>
      <c r="E149" s="85"/>
      <c r="F149" s="85"/>
      <c r="G149" s="84"/>
    </row>
    <row r="150" spans="1:7" x14ac:dyDescent="0.25">
      <c r="A150" s="84"/>
      <c r="B150" s="84"/>
      <c r="C150" s="85"/>
      <c r="D150" s="85"/>
      <c r="E150" s="85"/>
      <c r="F150" s="85"/>
      <c r="G150" s="84"/>
    </row>
    <row r="151" spans="1:7" x14ac:dyDescent="0.25">
      <c r="A151" s="84"/>
      <c r="B151" s="84"/>
      <c r="C151" s="85"/>
      <c r="D151" s="85"/>
      <c r="E151" s="85"/>
      <c r="F151" s="85"/>
      <c r="G151" s="84"/>
    </row>
    <row r="152" spans="1:7" x14ac:dyDescent="0.25">
      <c r="A152" s="84"/>
      <c r="B152" s="84"/>
      <c r="C152" s="85"/>
      <c r="D152" s="85"/>
      <c r="E152" s="85"/>
      <c r="F152" s="85"/>
      <c r="G152" s="84"/>
    </row>
    <row r="153" spans="1:7" x14ac:dyDescent="0.25">
      <c r="A153" s="84"/>
      <c r="B153" s="84"/>
      <c r="C153" s="85"/>
      <c r="D153" s="85"/>
      <c r="E153" s="85"/>
      <c r="F153" s="85"/>
      <c r="G153" s="84"/>
    </row>
    <row r="154" spans="1:7" x14ac:dyDescent="0.25">
      <c r="A154" s="84"/>
      <c r="B154" s="84"/>
      <c r="C154" s="85"/>
      <c r="D154" s="85"/>
      <c r="E154" s="85"/>
      <c r="F154" s="85"/>
      <c r="G154" s="84"/>
    </row>
    <row r="155" spans="1:7" x14ac:dyDescent="0.25">
      <c r="A155" s="84"/>
      <c r="B155" s="84"/>
      <c r="C155" s="85"/>
      <c r="D155" s="85"/>
      <c r="E155" s="85"/>
      <c r="F155" s="85"/>
      <c r="G155" s="84"/>
    </row>
    <row r="156" spans="1:7" x14ac:dyDescent="0.25">
      <c r="A156" s="84"/>
      <c r="B156" s="84"/>
      <c r="C156" s="85"/>
      <c r="D156" s="85"/>
      <c r="E156" s="85"/>
      <c r="F156" s="85"/>
      <c r="G156" s="84"/>
    </row>
    <row r="157" spans="1:7" x14ac:dyDescent="0.25">
      <c r="A157" s="84"/>
      <c r="B157" s="84"/>
      <c r="C157" s="85"/>
      <c r="D157" s="85"/>
      <c r="E157" s="85"/>
      <c r="F157" s="85"/>
      <c r="G157" s="84"/>
    </row>
    <row r="158" spans="1:7" x14ac:dyDescent="0.25">
      <c r="A158" s="84"/>
      <c r="B158" s="84"/>
      <c r="C158" s="85"/>
      <c r="D158" s="85"/>
      <c r="E158" s="85"/>
      <c r="F158" s="85"/>
      <c r="G158" s="84"/>
    </row>
    <row r="159" spans="1:7" x14ac:dyDescent="0.25">
      <c r="A159" s="84"/>
      <c r="B159" s="84"/>
      <c r="C159" s="85"/>
      <c r="D159" s="85"/>
      <c r="E159" s="85"/>
      <c r="F159" s="85"/>
      <c r="G159" s="84"/>
    </row>
    <row r="160" spans="1:7" x14ac:dyDescent="0.25">
      <c r="A160" s="84"/>
      <c r="B160" s="84"/>
      <c r="C160" s="85"/>
      <c r="D160" s="85"/>
      <c r="E160" s="85"/>
      <c r="F160" s="85"/>
      <c r="G160" s="84"/>
    </row>
    <row r="161" spans="1:7" x14ac:dyDescent="0.25">
      <c r="A161" s="84"/>
      <c r="B161" s="84"/>
      <c r="C161" s="85"/>
      <c r="D161" s="85"/>
      <c r="E161" s="85"/>
      <c r="F161" s="85"/>
      <c r="G161" s="84"/>
    </row>
    <row r="162" spans="1:7" x14ac:dyDescent="0.25">
      <c r="A162" s="84"/>
      <c r="B162" s="84"/>
      <c r="C162" s="85"/>
      <c r="D162" s="85"/>
      <c r="E162" s="85"/>
      <c r="F162" s="85"/>
      <c r="G162" s="84"/>
    </row>
    <row r="163" spans="1:7" x14ac:dyDescent="0.25">
      <c r="A163" s="84"/>
      <c r="B163" s="84"/>
      <c r="C163" s="85"/>
      <c r="D163" s="85"/>
      <c r="E163" s="85"/>
      <c r="F163" s="85"/>
      <c r="G163" s="84"/>
    </row>
    <row r="164" spans="1:7" x14ac:dyDescent="0.25">
      <c r="A164" s="84"/>
      <c r="B164" s="84"/>
      <c r="C164" s="85"/>
      <c r="D164" s="85"/>
      <c r="E164" s="85"/>
      <c r="F164" s="85"/>
      <c r="G164" s="84"/>
    </row>
    <row r="165" spans="1:7" x14ac:dyDescent="0.25">
      <c r="A165" s="84"/>
      <c r="B165" s="84"/>
      <c r="C165" s="85"/>
      <c r="D165" s="85"/>
      <c r="E165" s="85"/>
      <c r="F165" s="85"/>
      <c r="G165" s="84"/>
    </row>
    <row r="166" spans="1:7" x14ac:dyDescent="0.25">
      <c r="A166" s="84"/>
      <c r="B166" s="84"/>
      <c r="C166" s="85"/>
      <c r="D166" s="85"/>
      <c r="E166" s="85"/>
      <c r="F166" s="85"/>
      <c r="G166" s="84"/>
    </row>
    <row r="167" spans="1:7" x14ac:dyDescent="0.25">
      <c r="A167" s="84"/>
      <c r="B167" s="84"/>
      <c r="C167" s="85"/>
      <c r="D167" s="85"/>
      <c r="E167" s="85"/>
      <c r="F167" s="85"/>
      <c r="G167" s="84"/>
    </row>
    <row r="168" spans="1:7" x14ac:dyDescent="0.25">
      <c r="A168" s="84"/>
      <c r="B168" s="84"/>
      <c r="C168" s="85"/>
      <c r="D168" s="85"/>
      <c r="E168" s="85"/>
      <c r="F168" s="85"/>
      <c r="G168" s="84"/>
    </row>
    <row r="169" spans="1:7" x14ac:dyDescent="0.25">
      <c r="A169" s="84"/>
      <c r="B169" s="84"/>
      <c r="C169" s="85"/>
      <c r="D169" s="85"/>
      <c r="E169" s="85"/>
      <c r="F169" s="85"/>
      <c r="G169" s="84"/>
    </row>
    <row r="170" spans="1:7" x14ac:dyDescent="0.25">
      <c r="A170" s="84"/>
      <c r="B170" s="84"/>
      <c r="C170" s="85"/>
      <c r="D170" s="85"/>
      <c r="E170" s="85"/>
      <c r="F170" s="85"/>
      <c r="G170" s="84"/>
    </row>
    <row r="171" spans="1:7" x14ac:dyDescent="0.25">
      <c r="A171" s="84"/>
      <c r="B171" s="84"/>
      <c r="C171" s="85"/>
      <c r="D171" s="85"/>
      <c r="E171" s="85"/>
      <c r="F171" s="85"/>
      <c r="G171" s="84"/>
    </row>
    <row r="172" spans="1:7" x14ac:dyDescent="0.25">
      <c r="A172" s="84"/>
      <c r="B172" s="84"/>
      <c r="C172" s="85"/>
      <c r="D172" s="85"/>
      <c r="E172" s="85"/>
      <c r="F172" s="85"/>
      <c r="G172" s="84"/>
    </row>
    <row r="173" spans="1:7" x14ac:dyDescent="0.25">
      <c r="A173" s="84"/>
      <c r="B173" s="84"/>
      <c r="C173" s="85"/>
      <c r="D173" s="85"/>
      <c r="E173" s="85"/>
      <c r="F173" s="85"/>
      <c r="G173" s="84"/>
    </row>
    <row r="174" spans="1:7" x14ac:dyDescent="0.25">
      <c r="A174" s="84"/>
      <c r="B174" s="84"/>
      <c r="C174" s="85"/>
      <c r="D174" s="85"/>
      <c r="E174" s="85"/>
      <c r="F174" s="85"/>
      <c r="G174" s="84"/>
    </row>
    <row r="175" spans="1:7" x14ac:dyDescent="0.25">
      <c r="A175" s="84"/>
      <c r="B175" s="84"/>
      <c r="C175" s="85"/>
      <c r="D175" s="85"/>
      <c r="E175" s="85"/>
      <c r="F175" s="85"/>
      <c r="G175" s="84"/>
    </row>
    <row r="176" spans="1:7" x14ac:dyDescent="0.25">
      <c r="A176" s="84"/>
      <c r="B176" s="84"/>
      <c r="C176" s="85"/>
      <c r="D176" s="85"/>
      <c r="E176" s="85"/>
      <c r="F176" s="85"/>
      <c r="G176" s="84"/>
    </row>
    <row r="177" spans="1:7" x14ac:dyDescent="0.25">
      <c r="A177" s="84"/>
      <c r="B177" s="84"/>
      <c r="C177" s="85"/>
      <c r="D177" s="85"/>
      <c r="E177" s="85"/>
      <c r="F177" s="85"/>
      <c r="G177" s="84"/>
    </row>
    <row r="178" spans="1:7" x14ac:dyDescent="0.25">
      <c r="A178" s="84"/>
      <c r="B178" s="84"/>
      <c r="C178" s="85"/>
      <c r="D178" s="85"/>
      <c r="E178" s="85"/>
      <c r="F178" s="85"/>
      <c r="G178" s="84"/>
    </row>
    <row r="179" spans="1:7" x14ac:dyDescent="0.25">
      <c r="A179" s="84"/>
      <c r="B179" s="84"/>
      <c r="C179" s="85"/>
      <c r="D179" s="85"/>
      <c r="E179" s="85"/>
      <c r="F179" s="85"/>
      <c r="G179" s="84"/>
    </row>
    <row r="180" spans="1:7" x14ac:dyDescent="0.25">
      <c r="A180" s="84"/>
      <c r="B180" s="84"/>
      <c r="C180" s="85"/>
      <c r="D180" s="85"/>
      <c r="E180" s="85"/>
      <c r="F180" s="85"/>
      <c r="G180" s="84"/>
    </row>
    <row r="181" spans="1:7" x14ac:dyDescent="0.25">
      <c r="A181" s="84"/>
      <c r="B181" s="84"/>
      <c r="C181" s="85"/>
      <c r="D181" s="85"/>
      <c r="E181" s="85"/>
      <c r="F181" s="85"/>
      <c r="G181" s="84"/>
    </row>
    <row r="182" spans="1:7" x14ac:dyDescent="0.25">
      <c r="A182" s="84"/>
      <c r="B182" s="84"/>
      <c r="C182" s="85"/>
      <c r="D182" s="85"/>
      <c r="E182" s="85"/>
      <c r="F182" s="85"/>
      <c r="G182" s="84"/>
    </row>
    <row r="183" spans="1:7" x14ac:dyDescent="0.25">
      <c r="A183" s="84"/>
      <c r="B183" s="84"/>
      <c r="C183" s="85"/>
      <c r="D183" s="85"/>
      <c r="E183" s="85"/>
      <c r="F183" s="85"/>
      <c r="G183" s="84"/>
    </row>
    <row r="184" spans="1:7" x14ac:dyDescent="0.25">
      <c r="A184" s="84"/>
      <c r="B184" s="84"/>
      <c r="C184" s="85"/>
      <c r="D184" s="85"/>
      <c r="E184" s="85"/>
      <c r="F184" s="85"/>
      <c r="G184" s="84"/>
    </row>
    <row r="185" spans="1:7" x14ac:dyDescent="0.25">
      <c r="A185" s="84"/>
      <c r="B185" s="84"/>
      <c r="C185" s="85"/>
      <c r="D185" s="85"/>
      <c r="E185" s="85"/>
      <c r="F185" s="85"/>
      <c r="G185" s="84"/>
    </row>
    <row r="186" spans="1:7" x14ac:dyDescent="0.25">
      <c r="A186" s="84"/>
      <c r="B186" s="84"/>
      <c r="C186" s="85"/>
      <c r="D186" s="85"/>
      <c r="E186" s="85"/>
      <c r="F186" s="85"/>
      <c r="G186" s="84"/>
    </row>
    <row r="187" spans="1:7" x14ac:dyDescent="0.25">
      <c r="A187" s="84"/>
      <c r="B187" s="84"/>
      <c r="C187" s="85"/>
      <c r="D187" s="85"/>
      <c r="E187" s="85"/>
      <c r="F187" s="85"/>
      <c r="G187" s="84"/>
    </row>
    <row r="188" spans="1:7" x14ac:dyDescent="0.25">
      <c r="A188" s="84"/>
      <c r="B188" s="84"/>
      <c r="C188" s="85"/>
      <c r="D188" s="85"/>
      <c r="E188" s="85"/>
      <c r="F188" s="85"/>
      <c r="G188" s="84"/>
    </row>
    <row r="189" spans="1:7" x14ac:dyDescent="0.25">
      <c r="A189" s="84"/>
      <c r="B189" s="84"/>
      <c r="C189" s="85"/>
      <c r="D189" s="85"/>
      <c r="E189" s="85"/>
      <c r="F189" s="85"/>
      <c r="G189" s="84"/>
    </row>
    <row r="190" spans="1:7" x14ac:dyDescent="0.25">
      <c r="A190" s="84"/>
      <c r="B190" s="84"/>
      <c r="C190" s="85"/>
      <c r="D190" s="85"/>
      <c r="E190" s="85"/>
      <c r="F190" s="85"/>
      <c r="G190" s="84"/>
    </row>
    <row r="191" spans="1:7" x14ac:dyDescent="0.25">
      <c r="A191" s="84"/>
      <c r="B191" s="84"/>
      <c r="C191" s="85"/>
      <c r="D191" s="85"/>
      <c r="E191" s="85"/>
      <c r="F191" s="85"/>
      <c r="G191" s="84"/>
    </row>
    <row r="192" spans="1:7" x14ac:dyDescent="0.25">
      <c r="A192" s="84"/>
      <c r="B192" s="84"/>
      <c r="C192" s="85"/>
      <c r="D192" s="85"/>
      <c r="E192" s="85"/>
      <c r="F192" s="85"/>
      <c r="G192" s="84"/>
    </row>
    <row r="193" spans="1:7" x14ac:dyDescent="0.25">
      <c r="A193" s="84"/>
      <c r="B193" s="84"/>
      <c r="C193" s="85"/>
      <c r="D193" s="85"/>
      <c r="E193" s="85"/>
      <c r="F193" s="85"/>
      <c r="G193" s="84"/>
    </row>
    <row r="194" spans="1:7" x14ac:dyDescent="0.25">
      <c r="A194" s="84"/>
      <c r="B194" s="84"/>
      <c r="C194" s="85"/>
      <c r="D194" s="85"/>
      <c r="E194" s="85"/>
      <c r="F194" s="85"/>
      <c r="G194" s="84"/>
    </row>
    <row r="195" spans="1:7" x14ac:dyDescent="0.25">
      <c r="A195" s="84"/>
      <c r="B195" s="84"/>
      <c r="C195" s="85"/>
      <c r="D195" s="85"/>
      <c r="E195" s="85"/>
      <c r="F195" s="85"/>
      <c r="G195" s="84"/>
    </row>
    <row r="196" spans="1:7" x14ac:dyDescent="0.25">
      <c r="A196" s="84"/>
      <c r="B196" s="84"/>
      <c r="C196" s="85"/>
      <c r="D196" s="85"/>
      <c r="E196" s="85"/>
      <c r="F196" s="85"/>
      <c r="G196" s="84"/>
    </row>
    <row r="197" spans="1:7" x14ac:dyDescent="0.25">
      <c r="A197" s="84"/>
      <c r="B197" s="84"/>
      <c r="C197" s="85"/>
      <c r="D197" s="85"/>
      <c r="E197" s="85"/>
      <c r="F197" s="85"/>
      <c r="G197" s="84"/>
    </row>
    <row r="198" spans="1:7" x14ac:dyDescent="0.25">
      <c r="A198" s="84"/>
      <c r="B198" s="84"/>
      <c r="C198" s="85"/>
      <c r="D198" s="85"/>
      <c r="E198" s="85"/>
      <c r="F198" s="85"/>
      <c r="G198" s="84"/>
    </row>
    <row r="199" spans="1:7" x14ac:dyDescent="0.25">
      <c r="A199" s="84"/>
      <c r="B199" s="84"/>
      <c r="C199" s="85"/>
      <c r="D199" s="85"/>
      <c r="E199" s="85"/>
      <c r="F199" s="85"/>
      <c r="G199" s="84"/>
    </row>
    <row r="200" spans="1:7" x14ac:dyDescent="0.25">
      <c r="A200" s="84"/>
      <c r="B200" s="84"/>
      <c r="C200" s="85"/>
      <c r="D200" s="85"/>
      <c r="E200" s="85"/>
      <c r="F200" s="85"/>
      <c r="G200" s="84"/>
    </row>
    <row r="201" spans="1:7" x14ac:dyDescent="0.25">
      <c r="A201" s="84"/>
      <c r="B201" s="84"/>
      <c r="C201" s="85"/>
      <c r="D201" s="85"/>
      <c r="E201" s="85"/>
      <c r="F201" s="85"/>
      <c r="G201" s="84"/>
    </row>
    <row r="202" spans="1:7" x14ac:dyDescent="0.25">
      <c r="A202" s="84"/>
      <c r="B202" s="84"/>
      <c r="C202" s="85"/>
      <c r="D202" s="85"/>
      <c r="E202" s="85"/>
      <c r="F202" s="85"/>
      <c r="G202" s="84"/>
    </row>
    <row r="203" spans="1:7" x14ac:dyDescent="0.25">
      <c r="A203" s="84"/>
      <c r="B203" s="84"/>
      <c r="C203" s="85"/>
      <c r="D203" s="85"/>
      <c r="E203" s="85"/>
      <c r="F203" s="85"/>
      <c r="G203" s="84"/>
    </row>
    <row r="204" spans="1:7" x14ac:dyDescent="0.25">
      <c r="A204" s="84"/>
      <c r="B204" s="84"/>
      <c r="C204" s="85"/>
      <c r="D204" s="85"/>
      <c r="E204" s="85"/>
      <c r="F204" s="85"/>
      <c r="G204" s="84"/>
    </row>
    <row r="205" spans="1:7" x14ac:dyDescent="0.25">
      <c r="A205" s="84"/>
      <c r="B205" s="84"/>
      <c r="C205" s="85"/>
      <c r="D205" s="85"/>
      <c r="E205" s="85"/>
      <c r="F205" s="85"/>
      <c r="G205" s="84"/>
    </row>
    <row r="206" spans="1:7" x14ac:dyDescent="0.25">
      <c r="A206" s="84"/>
      <c r="B206" s="84"/>
      <c r="C206" s="85"/>
      <c r="D206" s="85"/>
      <c r="E206" s="85"/>
      <c r="F206" s="85"/>
      <c r="G206" s="84"/>
    </row>
    <row r="207" spans="1:7" x14ac:dyDescent="0.25">
      <c r="A207" s="84"/>
      <c r="B207" s="84"/>
      <c r="C207" s="85"/>
      <c r="D207" s="85"/>
      <c r="E207" s="85"/>
      <c r="F207" s="85"/>
      <c r="G207" s="84"/>
    </row>
    <row r="208" spans="1:7" x14ac:dyDescent="0.25">
      <c r="A208" s="84"/>
      <c r="B208" s="84"/>
      <c r="C208" s="85"/>
      <c r="D208" s="85"/>
      <c r="E208" s="85"/>
      <c r="F208" s="85"/>
      <c r="G208" s="84"/>
    </row>
    <row r="209" spans="1:7" x14ac:dyDescent="0.25">
      <c r="A209" s="84"/>
      <c r="B209" s="84"/>
      <c r="C209" s="85"/>
      <c r="D209" s="85"/>
      <c r="E209" s="85"/>
      <c r="F209" s="85"/>
      <c r="G209" s="84"/>
    </row>
    <row r="210" spans="1:7" x14ac:dyDescent="0.25">
      <c r="A210" s="84"/>
      <c r="B210" s="84"/>
      <c r="C210" s="85"/>
      <c r="D210" s="85"/>
      <c r="E210" s="85"/>
      <c r="F210" s="85"/>
      <c r="G210" s="84"/>
    </row>
    <row r="211" spans="1:7" x14ac:dyDescent="0.25">
      <c r="A211" s="84"/>
      <c r="B211" s="84"/>
      <c r="C211" s="85"/>
      <c r="D211" s="85"/>
      <c r="E211" s="85"/>
      <c r="F211" s="85"/>
      <c r="G211" s="84"/>
    </row>
    <row r="212" spans="1:7" x14ac:dyDescent="0.25">
      <c r="A212" s="84"/>
      <c r="B212" s="84"/>
      <c r="C212" s="85"/>
      <c r="D212" s="85"/>
      <c r="E212" s="85"/>
      <c r="F212" s="85"/>
      <c r="G212" s="84"/>
    </row>
    <row r="213" spans="1:7" x14ac:dyDescent="0.25">
      <c r="A213" s="84"/>
      <c r="B213" s="84"/>
      <c r="C213" s="85"/>
      <c r="D213" s="85"/>
      <c r="E213" s="85"/>
      <c r="F213" s="85"/>
      <c r="G213" s="84"/>
    </row>
    <row r="214" spans="1:7" x14ac:dyDescent="0.25">
      <c r="A214" s="84"/>
      <c r="B214" s="84"/>
      <c r="C214" s="85"/>
      <c r="D214" s="85"/>
      <c r="E214" s="85"/>
      <c r="F214" s="85"/>
      <c r="G214" s="84"/>
    </row>
    <row r="215" spans="1:7" x14ac:dyDescent="0.25">
      <c r="A215" s="84"/>
      <c r="B215" s="84"/>
      <c r="C215" s="85"/>
      <c r="D215" s="85"/>
      <c r="E215" s="85"/>
      <c r="F215" s="85"/>
      <c r="G215" s="84"/>
    </row>
    <row r="216" spans="1:7" x14ac:dyDescent="0.25">
      <c r="A216" s="84"/>
      <c r="B216" s="84"/>
      <c r="C216" s="85"/>
      <c r="D216" s="85"/>
      <c r="E216" s="85"/>
      <c r="F216" s="85"/>
      <c r="G216" s="84"/>
    </row>
    <row r="217" spans="1:7" x14ac:dyDescent="0.25">
      <c r="A217" s="84"/>
      <c r="B217" s="84"/>
      <c r="C217" s="85"/>
      <c r="D217" s="85"/>
      <c r="E217" s="85"/>
      <c r="F217" s="85"/>
      <c r="G217" s="84"/>
    </row>
    <row r="218" spans="1:7" x14ac:dyDescent="0.25">
      <c r="A218" s="84"/>
      <c r="B218" s="84"/>
      <c r="C218" s="85"/>
      <c r="D218" s="85"/>
      <c r="E218" s="85"/>
      <c r="F218" s="85"/>
      <c r="G218" s="84"/>
    </row>
    <row r="219" spans="1:7" x14ac:dyDescent="0.25">
      <c r="A219" s="84"/>
      <c r="B219" s="84"/>
      <c r="C219" s="85"/>
      <c r="D219" s="85"/>
      <c r="E219" s="85"/>
      <c r="F219" s="85"/>
      <c r="G219" s="84"/>
    </row>
    <row r="220" spans="1:7" x14ac:dyDescent="0.25">
      <c r="A220" s="84"/>
      <c r="B220" s="84"/>
      <c r="C220" s="85"/>
      <c r="D220" s="85"/>
      <c r="E220" s="85"/>
      <c r="F220" s="85"/>
      <c r="G220" s="84"/>
    </row>
    <row r="221" spans="1:7" x14ac:dyDescent="0.25">
      <c r="A221" s="84"/>
      <c r="B221" s="84"/>
      <c r="C221" s="85"/>
      <c r="D221" s="85"/>
      <c r="E221" s="85"/>
      <c r="F221" s="85"/>
      <c r="G221" s="84"/>
    </row>
    <row r="222" spans="1:7" x14ac:dyDescent="0.25">
      <c r="A222" s="84"/>
      <c r="B222" s="84"/>
      <c r="C222" s="85"/>
      <c r="D222" s="85"/>
      <c r="E222" s="85"/>
      <c r="F222" s="85"/>
      <c r="G222" s="84"/>
    </row>
    <row r="223" spans="1:7" x14ac:dyDescent="0.25">
      <c r="A223" s="84"/>
      <c r="B223" s="84"/>
      <c r="C223" s="85"/>
      <c r="D223" s="85"/>
      <c r="E223" s="85"/>
      <c r="F223" s="85"/>
      <c r="G223" s="84"/>
    </row>
    <row r="224" spans="1:7" x14ac:dyDescent="0.25">
      <c r="A224" s="84"/>
      <c r="B224" s="84"/>
      <c r="C224" s="85"/>
      <c r="D224" s="85"/>
      <c r="E224" s="85"/>
      <c r="F224" s="85"/>
      <c r="G224" s="84"/>
    </row>
    <row r="225" spans="1:7" x14ac:dyDescent="0.25">
      <c r="A225" s="84"/>
      <c r="B225" s="84"/>
      <c r="C225" s="85"/>
      <c r="D225" s="85"/>
      <c r="E225" s="85"/>
      <c r="F225" s="85"/>
      <c r="G225" s="84"/>
    </row>
    <row r="226" spans="1:7" x14ac:dyDescent="0.25">
      <c r="A226" s="84"/>
      <c r="B226" s="84"/>
      <c r="C226" s="85"/>
      <c r="D226" s="85"/>
      <c r="E226" s="85"/>
      <c r="F226" s="85"/>
      <c r="G226" s="84"/>
    </row>
    <row r="227" spans="1:7" x14ac:dyDescent="0.25">
      <c r="A227" s="84"/>
      <c r="B227" s="84"/>
      <c r="C227" s="85"/>
      <c r="D227" s="85"/>
      <c r="E227" s="85"/>
      <c r="F227" s="85"/>
      <c r="G227" s="84"/>
    </row>
    <row r="228" spans="1:7" x14ac:dyDescent="0.25">
      <c r="A228" s="84"/>
      <c r="B228" s="84"/>
      <c r="C228" s="85"/>
      <c r="D228" s="85"/>
      <c r="E228" s="85"/>
      <c r="F228" s="85"/>
      <c r="G228" s="84"/>
    </row>
    <row r="229" spans="1:7" x14ac:dyDescent="0.25">
      <c r="A229" s="84"/>
      <c r="B229" s="84"/>
      <c r="C229" s="85"/>
      <c r="D229" s="85"/>
      <c r="E229" s="85"/>
      <c r="F229" s="85"/>
      <c r="G229" s="84"/>
    </row>
    <row r="230" spans="1:7" x14ac:dyDescent="0.25">
      <c r="A230" s="84"/>
      <c r="B230" s="84"/>
      <c r="C230" s="85"/>
      <c r="D230" s="85"/>
      <c r="E230" s="85"/>
      <c r="F230" s="85"/>
      <c r="G230" s="84"/>
    </row>
    <row r="231" spans="1:7" x14ac:dyDescent="0.25">
      <c r="A231" s="84"/>
      <c r="B231" s="84"/>
      <c r="C231" s="85"/>
      <c r="D231" s="85"/>
      <c r="E231" s="85"/>
      <c r="F231" s="85"/>
      <c r="G231" s="84"/>
    </row>
    <row r="232" spans="1:7" x14ac:dyDescent="0.25">
      <c r="A232" s="84"/>
      <c r="B232" s="84"/>
      <c r="C232" s="85"/>
      <c r="D232" s="85"/>
      <c r="E232" s="85"/>
      <c r="F232" s="85"/>
      <c r="G232" s="84"/>
    </row>
    <row r="233" spans="1:7" x14ac:dyDescent="0.25">
      <c r="A233" s="84"/>
      <c r="B233" s="84"/>
      <c r="C233" s="85"/>
      <c r="D233" s="85"/>
      <c r="E233" s="85"/>
      <c r="F233" s="85"/>
      <c r="G233" s="84"/>
    </row>
    <row r="234" spans="1:7" x14ac:dyDescent="0.25">
      <c r="A234" s="84"/>
      <c r="B234" s="84"/>
      <c r="C234" s="85"/>
      <c r="D234" s="85"/>
      <c r="E234" s="85"/>
      <c r="F234" s="85"/>
      <c r="G234" s="84"/>
    </row>
    <row r="235" spans="1:7" x14ac:dyDescent="0.25">
      <c r="A235" s="84"/>
      <c r="B235" s="84"/>
      <c r="C235" s="85"/>
      <c r="D235" s="85"/>
      <c r="E235" s="85"/>
      <c r="F235" s="85"/>
      <c r="G235" s="84"/>
    </row>
    <row r="236" spans="1:7" x14ac:dyDescent="0.25">
      <c r="A236" s="84"/>
      <c r="B236" s="84"/>
      <c r="C236" s="85"/>
      <c r="D236" s="85"/>
      <c r="E236" s="85"/>
      <c r="F236" s="85"/>
      <c r="G236" s="84"/>
    </row>
    <row r="237" spans="1:7" x14ac:dyDescent="0.25">
      <c r="A237" s="84"/>
      <c r="B237" s="84"/>
      <c r="C237" s="85"/>
      <c r="D237" s="85"/>
      <c r="E237" s="85"/>
      <c r="F237" s="85"/>
      <c r="G237" s="84"/>
    </row>
    <row r="238" spans="1:7" x14ac:dyDescent="0.25">
      <c r="A238" s="84"/>
      <c r="B238" s="84"/>
      <c r="C238" s="85"/>
      <c r="D238" s="85"/>
      <c r="E238" s="85"/>
      <c r="F238" s="85"/>
      <c r="G238" s="84"/>
    </row>
    <row r="239" spans="1:7" x14ac:dyDescent="0.25">
      <c r="A239" s="84"/>
      <c r="B239" s="84"/>
      <c r="C239" s="85"/>
      <c r="D239" s="85"/>
      <c r="E239" s="85"/>
      <c r="F239" s="85"/>
      <c r="G239" s="84"/>
    </row>
    <row r="240" spans="1:7" x14ac:dyDescent="0.25">
      <c r="A240" s="84"/>
      <c r="B240" s="84"/>
      <c r="C240" s="85"/>
      <c r="D240" s="85"/>
      <c r="E240" s="85"/>
      <c r="F240" s="85"/>
      <c r="G240" s="84"/>
    </row>
    <row r="241" spans="1:7" x14ac:dyDescent="0.25">
      <c r="A241" s="84"/>
      <c r="B241" s="84"/>
      <c r="C241" s="85"/>
      <c r="D241" s="85"/>
      <c r="E241" s="85"/>
      <c r="F241" s="85"/>
      <c r="G241" s="84"/>
    </row>
    <row r="242" spans="1:7" x14ac:dyDescent="0.25">
      <c r="A242" s="84"/>
      <c r="B242" s="84"/>
      <c r="C242" s="85"/>
      <c r="D242" s="85"/>
      <c r="E242" s="85"/>
      <c r="F242" s="85"/>
      <c r="G242" s="84"/>
    </row>
    <row r="243" spans="1:7" x14ac:dyDescent="0.25">
      <c r="A243" s="84"/>
      <c r="B243" s="84"/>
      <c r="C243" s="85"/>
      <c r="D243" s="85"/>
      <c r="E243" s="85"/>
      <c r="F243" s="85"/>
      <c r="G243" s="84"/>
    </row>
    <row r="244" spans="1:7" x14ac:dyDescent="0.25">
      <c r="A244" s="84"/>
      <c r="B244" s="84"/>
      <c r="C244" s="85"/>
      <c r="D244" s="85"/>
      <c r="E244" s="85"/>
      <c r="F244" s="85"/>
      <c r="G244" s="84"/>
    </row>
    <row r="245" spans="1:7" x14ac:dyDescent="0.25">
      <c r="A245" s="84"/>
      <c r="B245" s="84"/>
      <c r="C245" s="85"/>
      <c r="D245" s="85"/>
      <c r="E245" s="85"/>
      <c r="F245" s="85"/>
      <c r="G245" s="84"/>
    </row>
    <row r="246" spans="1:7" x14ac:dyDescent="0.25">
      <c r="A246" s="84"/>
      <c r="B246" s="84"/>
      <c r="C246" s="85"/>
      <c r="D246" s="85"/>
      <c r="E246" s="85"/>
      <c r="F246" s="85"/>
      <c r="G246" s="84"/>
    </row>
    <row r="247" spans="1:7" x14ac:dyDescent="0.25">
      <c r="A247" s="84"/>
      <c r="B247" s="84"/>
      <c r="C247" s="85"/>
      <c r="D247" s="85"/>
      <c r="E247" s="85"/>
      <c r="F247" s="85"/>
      <c r="G247" s="84"/>
    </row>
    <row r="248" spans="1:7" x14ac:dyDescent="0.25">
      <c r="A248" s="84"/>
      <c r="B248" s="84"/>
      <c r="C248" s="85"/>
      <c r="D248" s="85"/>
      <c r="E248" s="85"/>
      <c r="F248" s="85"/>
      <c r="G248" s="84"/>
    </row>
    <row r="249" spans="1:7" x14ac:dyDescent="0.25">
      <c r="A249" s="84"/>
      <c r="B249" s="84"/>
      <c r="C249" s="85"/>
      <c r="D249" s="85"/>
      <c r="E249" s="85"/>
      <c r="F249" s="85"/>
      <c r="G249" s="84"/>
    </row>
    <row r="250" spans="1:7" x14ac:dyDescent="0.25">
      <c r="A250" s="84"/>
      <c r="B250" s="84"/>
      <c r="C250" s="85"/>
      <c r="D250" s="85"/>
      <c r="E250" s="85"/>
      <c r="F250" s="85"/>
      <c r="G250" s="84"/>
    </row>
    <row r="251" spans="1:7" x14ac:dyDescent="0.25">
      <c r="A251" s="84"/>
      <c r="B251" s="84"/>
      <c r="C251" s="85"/>
      <c r="D251" s="85"/>
      <c r="E251" s="85"/>
      <c r="F251" s="85"/>
      <c r="G251" s="84"/>
    </row>
    <row r="252" spans="1:7" x14ac:dyDescent="0.25">
      <c r="A252" s="84"/>
      <c r="B252" s="84"/>
      <c r="C252" s="85"/>
      <c r="D252" s="85"/>
      <c r="E252" s="85"/>
      <c r="F252" s="85"/>
      <c r="G252" s="84"/>
    </row>
    <row r="253" spans="1:7" x14ac:dyDescent="0.25">
      <c r="A253" s="84"/>
      <c r="B253" s="84"/>
      <c r="C253" s="85"/>
      <c r="D253" s="85"/>
      <c r="E253" s="85"/>
      <c r="F253" s="85"/>
      <c r="G253" s="84"/>
    </row>
    <row r="254" spans="1:7" x14ac:dyDescent="0.25">
      <c r="A254" s="84"/>
      <c r="B254" s="84"/>
      <c r="C254" s="85"/>
      <c r="D254" s="85"/>
      <c r="E254" s="85"/>
      <c r="F254" s="85"/>
      <c r="G254" s="84"/>
    </row>
    <row r="255" spans="1:7" x14ac:dyDescent="0.25">
      <c r="A255" s="84"/>
      <c r="B255" s="84"/>
      <c r="C255" s="85"/>
      <c r="D255" s="85"/>
      <c r="E255" s="85"/>
      <c r="F255" s="85"/>
      <c r="G255" s="84"/>
    </row>
    <row r="256" spans="1:7" x14ac:dyDescent="0.25">
      <c r="A256" s="84"/>
      <c r="B256" s="84"/>
      <c r="C256" s="85"/>
      <c r="D256" s="85"/>
      <c r="E256" s="85"/>
      <c r="F256" s="85"/>
      <c r="G256" s="84"/>
    </row>
    <row r="257" spans="1:7" x14ac:dyDescent="0.25">
      <c r="A257" s="84"/>
      <c r="B257" s="84"/>
      <c r="C257" s="85"/>
      <c r="D257" s="85"/>
      <c r="E257" s="85"/>
      <c r="F257" s="85"/>
      <c r="G257" s="84"/>
    </row>
    <row r="258" spans="1:7" x14ac:dyDescent="0.25">
      <c r="A258" s="84"/>
      <c r="B258" s="84"/>
      <c r="C258" s="85"/>
      <c r="D258" s="85"/>
      <c r="E258" s="85"/>
      <c r="F258" s="85"/>
      <c r="G258" s="84"/>
    </row>
    <row r="259" spans="1:7" x14ac:dyDescent="0.25">
      <c r="A259" s="84"/>
      <c r="B259" s="84"/>
      <c r="C259" s="85"/>
      <c r="D259" s="85"/>
      <c r="E259" s="85"/>
      <c r="F259" s="85"/>
      <c r="G259" s="84"/>
    </row>
    <row r="260" spans="1:7" x14ac:dyDescent="0.25">
      <c r="A260" s="84"/>
      <c r="B260" s="84"/>
      <c r="C260" s="85"/>
      <c r="D260" s="85"/>
      <c r="E260" s="85"/>
      <c r="F260" s="85"/>
      <c r="G260" s="84"/>
    </row>
    <row r="261" spans="1:7" x14ac:dyDescent="0.25">
      <c r="A261" s="84"/>
      <c r="B261" s="84"/>
      <c r="C261" s="85"/>
      <c r="D261" s="85"/>
      <c r="E261" s="85"/>
      <c r="F261" s="85"/>
      <c r="G261" s="84"/>
    </row>
    <row r="262" spans="1:7" x14ac:dyDescent="0.25">
      <c r="A262" s="84"/>
      <c r="B262" s="84"/>
      <c r="C262" s="85"/>
      <c r="D262" s="85"/>
      <c r="E262" s="85"/>
      <c r="F262" s="85"/>
      <c r="G262" s="84"/>
    </row>
    <row r="263" spans="1:7" x14ac:dyDescent="0.25">
      <c r="A263" s="84"/>
      <c r="B263" s="84"/>
      <c r="C263" s="85"/>
      <c r="D263" s="85"/>
      <c r="E263" s="85"/>
      <c r="F263" s="85"/>
      <c r="G263" s="84"/>
    </row>
    <row r="264" spans="1:7" x14ac:dyDescent="0.25">
      <c r="A264" s="84"/>
      <c r="B264" s="84"/>
      <c r="C264" s="85"/>
      <c r="D264" s="85"/>
      <c r="E264" s="85"/>
      <c r="F264" s="85"/>
      <c r="G264" s="84"/>
    </row>
    <row r="265" spans="1:7" x14ac:dyDescent="0.25">
      <c r="A265" s="84"/>
      <c r="B265" s="84"/>
      <c r="C265" s="85"/>
      <c r="D265" s="85"/>
      <c r="E265" s="85"/>
      <c r="F265" s="85"/>
      <c r="G265" s="84"/>
    </row>
    <row r="266" spans="1:7" x14ac:dyDescent="0.25">
      <c r="A266" s="84"/>
      <c r="B266" s="84"/>
      <c r="C266" s="85"/>
      <c r="D266" s="85"/>
      <c r="E266" s="85"/>
      <c r="F266" s="85"/>
      <c r="G266" s="84"/>
    </row>
    <row r="267" spans="1:7" x14ac:dyDescent="0.25">
      <c r="A267" s="84"/>
      <c r="B267" s="84"/>
      <c r="C267" s="85"/>
      <c r="D267" s="85"/>
      <c r="E267" s="85"/>
      <c r="F267" s="85"/>
      <c r="G267" s="84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DB0D-12E5-4CDC-B51D-59C2377A9EB6}">
  <sheetPr codeName="Hoja5">
    <tabColor rgb="FF7030A0"/>
  </sheetPr>
  <dimension ref="A1:I25"/>
  <sheetViews>
    <sheetView zoomScale="120" zoomScaleNormal="120" workbookViewId="0"/>
  </sheetViews>
  <sheetFormatPr baseColWidth="10" defaultRowHeight="15" x14ac:dyDescent="0.25"/>
  <cols>
    <col min="1" max="1" width="16.42578125" style="11" customWidth="1"/>
    <col min="2" max="2" width="24.5703125" customWidth="1"/>
    <col min="3" max="3" width="13.7109375" customWidth="1"/>
    <col min="4" max="4" width="14.85546875" bestFit="1" customWidth="1"/>
    <col min="5" max="5" width="23" bestFit="1" customWidth="1"/>
    <col min="6" max="6" width="14.7109375" bestFit="1" customWidth="1"/>
  </cols>
  <sheetData>
    <row r="1" spans="1:9" ht="66" customHeight="1" x14ac:dyDescent="0.25">
      <c r="B1" s="111" t="s">
        <v>736</v>
      </c>
      <c r="C1" s="84"/>
      <c r="D1" s="84"/>
      <c r="E1" s="84"/>
      <c r="F1" s="84"/>
      <c r="G1" s="84"/>
      <c r="H1" s="84"/>
      <c r="I1" s="84"/>
    </row>
    <row r="2" spans="1:9" ht="30" customHeight="1" x14ac:dyDescent="0.25">
      <c r="A2" s="178" t="s">
        <v>605</v>
      </c>
      <c r="B2" s="179" t="s">
        <v>0</v>
      </c>
      <c r="C2" s="179" t="s">
        <v>1</v>
      </c>
      <c r="D2" s="179" t="s">
        <v>2</v>
      </c>
      <c r="E2" s="179" t="s">
        <v>3</v>
      </c>
      <c r="F2" s="179" t="s">
        <v>705</v>
      </c>
      <c r="G2" s="84"/>
      <c r="H2" s="84"/>
      <c r="I2" s="84"/>
    </row>
    <row r="3" spans="1:9" ht="16.5" x14ac:dyDescent="0.25">
      <c r="A3" s="169" t="s">
        <v>660</v>
      </c>
      <c r="B3" s="170" t="s">
        <v>721</v>
      </c>
      <c r="C3" s="167">
        <f>VLOOKUP(A3,'Vta RdV'!$P$3:$Q$18,2,0)</f>
        <v>307995.54000000027</v>
      </c>
      <c r="D3" s="167">
        <f>VLOOKUP(A3,Objetivos!$M$5:$N$18,2,0)</f>
        <v>479155.88751521474</v>
      </c>
      <c r="E3" s="168">
        <f t="shared" ref="E3:E9" si="0">+C3/D3</f>
        <v>0.64278776077904376</v>
      </c>
      <c r="F3" s="182">
        <f>RANK($E3,E3:E4,0)</f>
        <v>2</v>
      </c>
      <c r="G3" s="84"/>
      <c r="H3" s="84"/>
      <c r="I3" s="84"/>
    </row>
    <row r="4" spans="1:9" ht="16.5" x14ac:dyDescent="0.25">
      <c r="A4" s="169" t="s">
        <v>659</v>
      </c>
      <c r="B4" s="170" t="s">
        <v>722</v>
      </c>
      <c r="C4" s="167">
        <f>VLOOKUP(A4,'Vta RdV'!$P$3:$Q$18,2,0)</f>
        <v>320206.55999999976</v>
      </c>
      <c r="D4" s="167">
        <f>VLOOKUP(A4,Objetivos!$M$5:$N$18,2,0)</f>
        <v>380234.4925548085</v>
      </c>
      <c r="E4" s="168">
        <f t="shared" si="0"/>
        <v>0.84212917625784289</v>
      </c>
      <c r="F4" s="182">
        <f>RANK($E4,E3:E4,0)</f>
        <v>1</v>
      </c>
      <c r="G4" s="84"/>
      <c r="H4" s="84"/>
      <c r="I4" s="84"/>
    </row>
    <row r="5" spans="1:9" ht="16.5" x14ac:dyDescent="0.25">
      <c r="A5" s="103" t="s">
        <v>663</v>
      </c>
      <c r="B5" s="22" t="s">
        <v>724</v>
      </c>
      <c r="C5" s="183">
        <f>VLOOKUP(A5,'Vta RdV'!$P$3:$Q$18,2,0)</f>
        <v>336676.99000000011</v>
      </c>
      <c r="D5" s="183">
        <f>VLOOKUP(A5,Objetivos!$M$5:$N$18,2,0)</f>
        <v>550626.74910093308</v>
      </c>
      <c r="E5" s="185">
        <f t="shared" si="0"/>
        <v>0.6114432154807744</v>
      </c>
      <c r="F5" s="184">
        <f>RANK($E5,E5:E6,0)</f>
        <v>2</v>
      </c>
      <c r="G5" s="84"/>
      <c r="H5" s="84"/>
      <c r="I5" s="84"/>
    </row>
    <row r="6" spans="1:9" ht="16.5" x14ac:dyDescent="0.25">
      <c r="A6" s="103" t="s">
        <v>662</v>
      </c>
      <c r="B6" s="22" t="s">
        <v>723</v>
      </c>
      <c r="C6" s="183">
        <f>VLOOKUP(A6,'Vta RdV'!$P$3:$Q$18,2,0)</f>
        <v>285606.3000000001</v>
      </c>
      <c r="D6" s="183">
        <f>VLOOKUP(A6,Objetivos!$M$5:$N$18,2,0)</f>
        <v>398217.28094387962</v>
      </c>
      <c r="E6" s="185">
        <f t="shared" si="0"/>
        <v>0.71721221972848115</v>
      </c>
      <c r="F6" s="184">
        <f>RANK($E6,E5:E6,0)</f>
        <v>1</v>
      </c>
      <c r="G6" s="84"/>
      <c r="H6" s="84"/>
      <c r="I6" s="84"/>
    </row>
    <row r="7" spans="1:9" ht="16.5" x14ac:dyDescent="0.25">
      <c r="A7" s="169" t="s">
        <v>661</v>
      </c>
      <c r="B7" s="170" t="s">
        <v>721</v>
      </c>
      <c r="C7" s="167">
        <f>VLOOKUP(A7,'Vta RdV'!$P$3:$Q$18,2,0)</f>
        <v>246119.28999999978</v>
      </c>
      <c r="D7" s="167">
        <f>VLOOKUP(A7,Objetivos!$M$5:$N$18,2,0)</f>
        <v>378037.93344869022</v>
      </c>
      <c r="E7" s="168">
        <f t="shared" si="0"/>
        <v>0.65104389857057743</v>
      </c>
      <c r="F7" s="182">
        <f>RANK($E7,E7:E9,0)</f>
        <v>2</v>
      </c>
      <c r="G7" s="84"/>
      <c r="H7" s="84"/>
      <c r="I7" s="84"/>
    </row>
    <row r="8" spans="1:9" ht="16.5" x14ac:dyDescent="0.25">
      <c r="A8" s="169" t="s">
        <v>664</v>
      </c>
      <c r="B8" s="170" t="s">
        <v>722</v>
      </c>
      <c r="C8" s="167">
        <f>VLOOKUP(A8,'Vta RdV'!$P$3:$Q$18,2,0)</f>
        <v>410280.64000000007</v>
      </c>
      <c r="D8" s="167">
        <f>VLOOKUP(A8,Objetivos!$M$5:$N$18,2,0)</f>
        <v>618727.91976529337</v>
      </c>
      <c r="E8" s="168">
        <f t="shared" si="0"/>
        <v>0.66310348522115325</v>
      </c>
      <c r="F8" s="182">
        <f>RANK($E8,E7:E9,0)</f>
        <v>1</v>
      </c>
      <c r="G8" s="84"/>
      <c r="H8" s="84"/>
      <c r="I8" s="84"/>
    </row>
    <row r="9" spans="1:9" ht="16.5" x14ac:dyDescent="0.25">
      <c r="A9" s="169" t="s">
        <v>665</v>
      </c>
      <c r="B9" s="170" t="s">
        <v>723</v>
      </c>
      <c r="C9" s="167">
        <f>VLOOKUP(A9,'Vta RdV'!$P$3:$Q$18,2,0)</f>
        <v>205580.24999999948</v>
      </c>
      <c r="D9" s="167">
        <f>VLOOKUP(A9,Objetivos!$M$5:$N$18,2,0)</f>
        <v>339926.76613914134</v>
      </c>
      <c r="E9" s="168">
        <f t="shared" si="0"/>
        <v>0.60477805950664631</v>
      </c>
      <c r="F9" s="182">
        <f>RANK($E9,E7:E9,0)</f>
        <v>3</v>
      </c>
      <c r="G9" s="84"/>
      <c r="H9" s="84"/>
      <c r="I9" s="84"/>
    </row>
    <row r="10" spans="1:9" ht="16.5" x14ac:dyDescent="0.25">
      <c r="A10" s="140"/>
      <c r="B10" s="141"/>
      <c r="C10" s="142"/>
      <c r="D10" s="142"/>
      <c r="E10" s="142"/>
      <c r="F10" s="142"/>
      <c r="G10" s="84"/>
      <c r="H10" s="84"/>
      <c r="I10" s="84"/>
    </row>
    <row r="11" spans="1:9" x14ac:dyDescent="0.25">
      <c r="A11" s="85"/>
      <c r="B11" s="84"/>
      <c r="C11" s="84"/>
      <c r="D11" s="84"/>
      <c r="E11" s="84"/>
      <c r="F11" s="84"/>
      <c r="G11" s="84"/>
      <c r="H11" s="84"/>
      <c r="I11" s="84"/>
    </row>
    <row r="12" spans="1:9" x14ac:dyDescent="0.25">
      <c r="A12" s="85"/>
      <c r="B12" s="84"/>
      <c r="C12" s="84"/>
      <c r="D12" s="84"/>
      <c r="E12" s="84"/>
      <c r="F12" s="84"/>
      <c r="G12" s="84"/>
      <c r="H12" s="84"/>
      <c r="I12" s="84"/>
    </row>
    <row r="13" spans="1:9" x14ac:dyDescent="0.25">
      <c r="A13" s="85"/>
      <c r="B13" s="84"/>
      <c r="C13" s="84"/>
      <c r="D13" s="84"/>
      <c r="E13" s="84"/>
      <c r="F13" s="84"/>
      <c r="G13" s="84"/>
      <c r="H13" s="84"/>
      <c r="I13" s="84"/>
    </row>
    <row r="14" spans="1:9" x14ac:dyDescent="0.25">
      <c r="A14" s="85"/>
      <c r="B14" s="84"/>
      <c r="C14" s="84"/>
      <c r="D14" s="84"/>
      <c r="E14" s="84"/>
      <c r="F14" s="84"/>
      <c r="G14" s="84"/>
      <c r="H14" s="84"/>
      <c r="I14" s="84"/>
    </row>
    <row r="15" spans="1:9" x14ac:dyDescent="0.25">
      <c r="A15" s="85"/>
      <c r="B15" s="84"/>
      <c r="C15" s="84"/>
      <c r="D15" s="84"/>
      <c r="E15" s="84"/>
      <c r="F15" s="84"/>
      <c r="G15" s="84"/>
      <c r="H15" s="84"/>
      <c r="I15" s="84"/>
    </row>
    <row r="16" spans="1:9" x14ac:dyDescent="0.25">
      <c r="A16" s="85"/>
      <c r="B16" s="84"/>
      <c r="C16" s="84"/>
      <c r="D16" s="84"/>
      <c r="E16" s="84"/>
      <c r="F16" s="84"/>
      <c r="G16" s="84"/>
      <c r="H16" s="84"/>
      <c r="I16" s="84"/>
    </row>
    <row r="17" spans="1:9" x14ac:dyDescent="0.25">
      <c r="A17" s="85"/>
      <c r="B17" s="84"/>
      <c r="C17" s="84"/>
      <c r="D17" s="84"/>
      <c r="E17" s="84"/>
      <c r="F17" s="84"/>
      <c r="G17" s="84"/>
      <c r="H17" s="84"/>
      <c r="I17" s="84"/>
    </row>
    <row r="18" spans="1:9" x14ac:dyDescent="0.25">
      <c r="A18" s="85"/>
      <c r="B18" s="84"/>
      <c r="C18" s="84"/>
      <c r="D18" s="84"/>
      <c r="E18" s="84"/>
      <c r="F18" s="84"/>
      <c r="G18" s="84"/>
      <c r="H18" s="84"/>
      <c r="I18" s="84"/>
    </row>
    <row r="19" spans="1:9" x14ac:dyDescent="0.25">
      <c r="A19" s="85"/>
      <c r="B19" s="84"/>
      <c r="C19" s="84"/>
      <c r="D19" s="84"/>
      <c r="E19" s="84"/>
      <c r="F19" s="84"/>
      <c r="G19" s="84"/>
      <c r="H19" s="84"/>
      <c r="I19" s="84"/>
    </row>
    <row r="20" spans="1:9" x14ac:dyDescent="0.25">
      <c r="A20" s="85"/>
      <c r="B20" s="84"/>
      <c r="C20" s="84"/>
      <c r="D20" s="84"/>
      <c r="E20" s="84"/>
      <c r="F20" s="84"/>
      <c r="G20" s="84"/>
      <c r="H20" s="84"/>
      <c r="I20" s="84"/>
    </row>
    <row r="21" spans="1:9" x14ac:dyDescent="0.25">
      <c r="A21" s="85"/>
      <c r="B21" s="84"/>
      <c r="C21" s="84"/>
      <c r="D21" s="84"/>
      <c r="E21" s="84"/>
      <c r="F21" s="84"/>
      <c r="G21" s="84"/>
      <c r="H21" s="84"/>
      <c r="I21" s="84"/>
    </row>
    <row r="22" spans="1:9" x14ac:dyDescent="0.25">
      <c r="A22" s="85"/>
      <c r="B22" s="84"/>
      <c r="C22" s="84"/>
      <c r="D22" s="84"/>
      <c r="E22" s="84"/>
      <c r="F22" s="84"/>
      <c r="G22" s="84"/>
      <c r="H22" s="84"/>
      <c r="I22" s="84"/>
    </row>
    <row r="23" spans="1:9" x14ac:dyDescent="0.25">
      <c r="A23" s="85"/>
      <c r="B23" s="84"/>
      <c r="C23" s="84"/>
      <c r="D23" s="84"/>
      <c r="E23" s="84"/>
      <c r="F23" s="84"/>
      <c r="G23" s="84"/>
      <c r="H23" s="84"/>
      <c r="I23" s="84"/>
    </row>
    <row r="24" spans="1:9" x14ac:dyDescent="0.25">
      <c r="A24" s="85"/>
      <c r="B24" s="84"/>
      <c r="C24" s="84"/>
      <c r="D24" s="84"/>
      <c r="E24" s="84"/>
      <c r="F24" s="84"/>
      <c r="G24" s="84"/>
      <c r="H24" s="84"/>
      <c r="I24" s="84"/>
    </row>
    <row r="25" spans="1:9" x14ac:dyDescent="0.25">
      <c r="A25" s="85"/>
      <c r="B25" s="84"/>
      <c r="C25" s="84"/>
      <c r="D25" s="84"/>
      <c r="E25" s="84"/>
      <c r="F25" s="84"/>
      <c r="G25" s="84"/>
      <c r="H25" s="84"/>
      <c r="I25" s="84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theme="5" tint="0.79998168889431442"/>
  </sheetPr>
  <dimension ref="A1:X246"/>
  <sheetViews>
    <sheetView zoomScale="120" zoomScaleNormal="120" workbookViewId="0"/>
  </sheetViews>
  <sheetFormatPr baseColWidth="10" defaultRowHeight="15" x14ac:dyDescent="0.25"/>
  <cols>
    <col min="1" max="1" width="16.85546875" style="11" customWidth="1"/>
    <col min="2" max="2" width="21.5703125" customWidth="1"/>
    <col min="3" max="3" width="15" customWidth="1"/>
    <col min="4" max="4" width="14.85546875" bestFit="1" customWidth="1"/>
    <col min="5" max="5" width="18.5703125" bestFit="1" customWidth="1"/>
    <col min="6" max="6" width="13.28515625" bestFit="1" customWidth="1"/>
    <col min="9" max="9" width="17.85546875" bestFit="1" customWidth="1"/>
  </cols>
  <sheetData>
    <row r="1" spans="1:24" ht="68.25" customHeight="1" x14ac:dyDescent="0.25">
      <c r="B1" s="111" t="s">
        <v>670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4" x14ac:dyDescent="0.25">
      <c r="A2" s="1" t="s">
        <v>147</v>
      </c>
      <c r="B2" s="1" t="s">
        <v>213</v>
      </c>
      <c r="C2" s="1" t="s">
        <v>1</v>
      </c>
      <c r="D2" s="1" t="s">
        <v>2</v>
      </c>
      <c r="E2" s="1" t="s">
        <v>3</v>
      </c>
      <c r="F2" s="1" t="s">
        <v>146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ht="16.5" x14ac:dyDescent="0.3">
      <c r="A3" s="27" t="s">
        <v>638</v>
      </c>
      <c r="B3" s="27" t="s">
        <v>16</v>
      </c>
      <c r="C3" s="186">
        <f>SUM(Autoservicios!D3:D13)</f>
        <v>24473.129999999994</v>
      </c>
      <c r="D3" s="186">
        <f>SUM(Autoservicios!E3:E13)</f>
        <v>36681.197561904759</v>
      </c>
      <c r="E3" s="27">
        <f t="shared" ref="E3:E14" si="0">+C3/D3</f>
        <v>0.66718459665058893</v>
      </c>
      <c r="F3" s="42">
        <f>RANK($E3,E3:E4,0)</f>
        <v>1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4" ht="16.5" x14ac:dyDescent="0.3">
      <c r="A4" s="27" t="s">
        <v>639</v>
      </c>
      <c r="B4" s="27" t="s">
        <v>208</v>
      </c>
      <c r="C4" s="186">
        <f>SUM(Autoservicios!D14:D21)</f>
        <v>22359.500000000004</v>
      </c>
      <c r="D4" s="186">
        <f>SUM(Autoservicios!E14:E21)</f>
        <v>50736.233904761903</v>
      </c>
      <c r="E4" s="27">
        <f t="shared" si="0"/>
        <v>0.44070082225597412</v>
      </c>
      <c r="F4" s="42">
        <f>RANK($E4,E3:E4,0)</f>
        <v>2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</row>
    <row r="5" spans="1:24" ht="16.5" x14ac:dyDescent="0.3">
      <c r="A5" s="9" t="s">
        <v>631</v>
      </c>
      <c r="B5" s="9" t="s">
        <v>212</v>
      </c>
      <c r="C5" s="187">
        <f>SUM(Autoservicios!D130:D138)</f>
        <v>12521.309999999998</v>
      </c>
      <c r="D5" s="187">
        <f>SUM(Autoservicios!E130:E138)</f>
        <v>32950.194514285715</v>
      </c>
      <c r="E5" s="9">
        <f t="shared" si="0"/>
        <v>0.38000716489158581</v>
      </c>
      <c r="F5" s="43">
        <f>RANK($E5,E5:E6,0)</f>
        <v>2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6.5" x14ac:dyDescent="0.3">
      <c r="A6" s="9" t="s">
        <v>637</v>
      </c>
      <c r="B6" s="9" t="s">
        <v>12</v>
      </c>
      <c r="C6" s="187">
        <f>SUM(Autoservicios!D139:D149)</f>
        <v>16476.270000000004</v>
      </c>
      <c r="D6" s="187">
        <f>SUM(Autoservicios!E139:E149)</f>
        <v>36695.984799999998</v>
      </c>
      <c r="E6" s="9">
        <f t="shared" si="0"/>
        <v>0.44899380926275084</v>
      </c>
      <c r="F6" s="43">
        <f>RANK($E6,E5:E6,0)</f>
        <v>1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</row>
    <row r="7" spans="1:24" ht="16.5" x14ac:dyDescent="0.3">
      <c r="A7" s="27" t="s">
        <v>627</v>
      </c>
      <c r="B7" s="27" t="s">
        <v>7</v>
      </c>
      <c r="C7" s="186">
        <f>SUM(Autoservicios!D39:D50)</f>
        <v>38776.080000000002</v>
      </c>
      <c r="D7" s="186">
        <f>SUM(Autoservicios!E39:E50)</f>
        <v>45205.826215538851</v>
      </c>
      <c r="E7" s="27">
        <f t="shared" si="0"/>
        <v>0.85776731112308002</v>
      </c>
      <c r="F7" s="42">
        <f>RANK($E7,E7:E8,0)</f>
        <v>1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</row>
    <row r="8" spans="1:24" ht="16.5" x14ac:dyDescent="0.3">
      <c r="A8" s="27" t="s">
        <v>629</v>
      </c>
      <c r="B8" s="27" t="s">
        <v>10</v>
      </c>
      <c r="C8" s="186">
        <f>SUM(Autoservicios!D51:D59)</f>
        <v>31452.060000000005</v>
      </c>
      <c r="D8" s="186">
        <f>SUM(Autoservicios!E51:E59)</f>
        <v>40954.203847619043</v>
      </c>
      <c r="E8" s="27">
        <f t="shared" si="0"/>
        <v>0.76798123379533201</v>
      </c>
      <c r="F8" s="42">
        <f>RANK($E8,E7:E8,0)</f>
        <v>2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1:24" ht="16.5" x14ac:dyDescent="0.3">
      <c r="A9" s="9" t="s">
        <v>632</v>
      </c>
      <c r="B9" s="9" t="s">
        <v>14</v>
      </c>
      <c r="C9" s="187">
        <f>SUM(Autoservicios!D70:D80)</f>
        <v>29263.120000000003</v>
      </c>
      <c r="D9" s="187">
        <f>SUM(Autoservicios!E70:E80)</f>
        <v>46225.858933333337</v>
      </c>
      <c r="E9" s="9">
        <f t="shared" si="0"/>
        <v>0.63304653878261308</v>
      </c>
      <c r="F9" s="43">
        <f>RANK($E9,E9:E10,0)</f>
        <v>2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</row>
    <row r="10" spans="1:24" ht="16.5" x14ac:dyDescent="0.3">
      <c r="A10" s="9" t="s">
        <v>640</v>
      </c>
      <c r="B10" s="9" t="s">
        <v>149</v>
      </c>
      <c r="C10" s="187">
        <f>SUM(Autoservicios!D150:D161)</f>
        <v>41127.579999999994</v>
      </c>
      <c r="D10" s="187">
        <f>SUM(Autoservicios!E150:E161)</f>
        <v>62068.440168421053</v>
      </c>
      <c r="E10" s="9">
        <f t="shared" si="0"/>
        <v>0.66261661946717854</v>
      </c>
      <c r="F10" s="43">
        <f>RANK($E10,E9:E10,0)</f>
        <v>1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1:24" ht="16.5" x14ac:dyDescent="0.3">
      <c r="A11" s="27" t="s">
        <v>630</v>
      </c>
      <c r="B11" s="27" t="s">
        <v>11</v>
      </c>
      <c r="C11" s="186">
        <f>SUM(Autoservicios!D119:D129)</f>
        <v>34772.590000000004</v>
      </c>
      <c r="D11" s="186">
        <f>SUM(Autoservicios!E119:E129)</f>
        <v>48477.561430910609</v>
      </c>
      <c r="E11" s="27">
        <f t="shared" ref="E11:E12" si="1">+C11/D11</f>
        <v>0.71729247457212353</v>
      </c>
      <c r="F11" s="42">
        <f>RANK($E11,E11:E12,0)</f>
        <v>2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</row>
    <row r="12" spans="1:24" ht="16.5" x14ac:dyDescent="0.3">
      <c r="A12" s="27" t="s">
        <v>628</v>
      </c>
      <c r="B12" s="27" t="s">
        <v>9</v>
      </c>
      <c r="C12" s="186">
        <f>SUM(Autoservicios!D93:D102)</f>
        <v>34454.720000000001</v>
      </c>
      <c r="D12" s="186">
        <f>SUM(Autoservicios!E93:E102)</f>
        <v>41862.573529824564</v>
      </c>
      <c r="E12" s="27">
        <f t="shared" si="1"/>
        <v>0.82304352300398076</v>
      </c>
      <c r="F12" s="42">
        <f>RANK($E12,E11:E12,0)</f>
        <v>1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1:24" ht="16.5" x14ac:dyDescent="0.3">
      <c r="A13" s="23" t="s">
        <v>634</v>
      </c>
      <c r="B13" s="23" t="s">
        <v>8</v>
      </c>
      <c r="C13" s="188">
        <f>SUM(Autoservicios!D103:D118)</f>
        <v>47788.08</v>
      </c>
      <c r="D13" s="188">
        <f>SUM(Autoservicios!E103:E118)</f>
        <v>69746.108914285724</v>
      </c>
      <c r="E13" s="23">
        <f t="shared" si="0"/>
        <v>0.68517198656528666</v>
      </c>
      <c r="F13" s="43">
        <f>RANK($E13,E13:E14,0)</f>
        <v>1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1:24" ht="16.5" x14ac:dyDescent="0.3">
      <c r="A14" s="23" t="s">
        <v>636</v>
      </c>
      <c r="B14" s="23" t="s">
        <v>15</v>
      </c>
      <c r="C14" s="188">
        <f>SUM(Autoservicios!D22:D38)</f>
        <v>45702.659999999996</v>
      </c>
      <c r="D14" s="188">
        <f>SUM(Autoservicios!E22:E38)</f>
        <v>74251.379514786968</v>
      </c>
      <c r="E14" s="23">
        <f t="shared" si="0"/>
        <v>0.61551260459609958</v>
      </c>
      <c r="F14" s="43">
        <f>RANK($E14,E13:E14,0)</f>
        <v>2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 spans="1:24" ht="16.5" x14ac:dyDescent="0.3">
      <c r="A15" s="27" t="s">
        <v>633</v>
      </c>
      <c r="B15" s="27" t="s">
        <v>13</v>
      </c>
      <c r="C15" s="186">
        <f>SUM(Autoservicios!D81:D92)</f>
        <v>23048.100000000002</v>
      </c>
      <c r="D15" s="186">
        <f>SUM(Autoservicios!E81:E92)</f>
        <v>53069.145832581446</v>
      </c>
      <c r="E15" s="27">
        <f t="shared" ref="E15:E16" si="2">+C15/D15</f>
        <v>0.43430320270671807</v>
      </c>
      <c r="F15" s="42">
        <f>RANK($E15,E15:E16,0)</f>
        <v>2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</row>
    <row r="16" spans="1:24" ht="16.5" x14ac:dyDescent="0.3">
      <c r="A16" s="27" t="s">
        <v>635</v>
      </c>
      <c r="B16" s="27" t="s">
        <v>211</v>
      </c>
      <c r="C16" s="186">
        <f>SUM(Autoservicios!D60:D69)</f>
        <v>22311.569999999996</v>
      </c>
      <c r="D16" s="186">
        <f>SUM(Autoservicios!E60:E69)</f>
        <v>34473.004952380958</v>
      </c>
      <c r="E16" s="27">
        <f t="shared" si="2"/>
        <v>0.64721859991085562</v>
      </c>
      <c r="F16" s="42">
        <f>RANK($E16,E15:E16,0)</f>
        <v>1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</row>
    <row r="17" spans="1:24" x14ac:dyDescent="0.25">
      <c r="A17" s="85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</row>
    <row r="18" spans="1:24" x14ac:dyDescent="0.25">
      <c r="A18" s="85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1:24" x14ac:dyDescent="0.25">
      <c r="A19" s="85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</row>
    <row r="20" spans="1:24" x14ac:dyDescent="0.25">
      <c r="A20" s="85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1:24" x14ac:dyDescent="0.25">
      <c r="A21" s="85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</row>
    <row r="22" spans="1:24" x14ac:dyDescent="0.25">
      <c r="A22" s="85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</row>
    <row r="23" spans="1:24" x14ac:dyDescent="0.25">
      <c r="A23" s="85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</row>
    <row r="24" spans="1:24" x14ac:dyDescent="0.25">
      <c r="A24" s="85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</row>
    <row r="25" spans="1:24" x14ac:dyDescent="0.25">
      <c r="A25" s="85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</row>
    <row r="26" spans="1:24" x14ac:dyDescent="0.25">
      <c r="A26" s="85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</row>
    <row r="27" spans="1:24" x14ac:dyDescent="0.25">
      <c r="A27" s="85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</row>
    <row r="28" spans="1:24" x14ac:dyDescent="0.25">
      <c r="A28" s="85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</row>
    <row r="29" spans="1:24" x14ac:dyDescent="0.25">
      <c r="A29" s="85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</row>
    <row r="30" spans="1:24" x14ac:dyDescent="0.25">
      <c r="A30" s="85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</row>
    <row r="31" spans="1:24" x14ac:dyDescent="0.25">
      <c r="A31" s="85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</row>
    <row r="32" spans="1:24" x14ac:dyDescent="0.25">
      <c r="A32" s="85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</row>
    <row r="33" spans="1:24" x14ac:dyDescent="0.25">
      <c r="A33" s="85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1:24" x14ac:dyDescent="0.25">
      <c r="A34" s="85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</row>
    <row r="35" spans="1:24" x14ac:dyDescent="0.25">
      <c r="A35" s="85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</row>
    <row r="36" spans="1:24" x14ac:dyDescent="0.25">
      <c r="A36" s="85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</row>
    <row r="37" spans="1:24" x14ac:dyDescent="0.25">
      <c r="A37" s="85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  <row r="38" spans="1:24" x14ac:dyDescent="0.25">
      <c r="A38" s="85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1:24" x14ac:dyDescent="0.25">
      <c r="A39" s="85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</row>
    <row r="40" spans="1:24" x14ac:dyDescent="0.25">
      <c r="A40" s="85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</row>
    <row r="41" spans="1:24" x14ac:dyDescent="0.25">
      <c r="A41" s="85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</row>
    <row r="42" spans="1:24" x14ac:dyDescent="0.25">
      <c r="A42" s="85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</row>
    <row r="43" spans="1:24" x14ac:dyDescent="0.25">
      <c r="A43" s="85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</row>
    <row r="44" spans="1:24" x14ac:dyDescent="0.25">
      <c r="A44" s="85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</row>
    <row r="45" spans="1:24" x14ac:dyDescent="0.25">
      <c r="A45" s="85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</row>
    <row r="46" spans="1:24" x14ac:dyDescent="0.25">
      <c r="A46" s="85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</row>
    <row r="47" spans="1:24" x14ac:dyDescent="0.25">
      <c r="A47" s="85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  <row r="48" spans="1:24" x14ac:dyDescent="0.25">
      <c r="A48" s="85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</row>
    <row r="49" spans="1:24" x14ac:dyDescent="0.25">
      <c r="A49" s="85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</row>
    <row r="50" spans="1:24" x14ac:dyDescent="0.25">
      <c r="A50" s="85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</row>
    <row r="51" spans="1:24" x14ac:dyDescent="0.25">
      <c r="A51" s="85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</row>
    <row r="52" spans="1:24" x14ac:dyDescent="0.25">
      <c r="A52" s="85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</row>
    <row r="53" spans="1:24" x14ac:dyDescent="0.25">
      <c r="A53" s="85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</row>
    <row r="54" spans="1:24" x14ac:dyDescent="0.25">
      <c r="A54" s="85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</row>
    <row r="55" spans="1:24" x14ac:dyDescent="0.25">
      <c r="A55" s="85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</row>
    <row r="56" spans="1:24" x14ac:dyDescent="0.25">
      <c r="A56" s="85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</row>
    <row r="57" spans="1:24" x14ac:dyDescent="0.25">
      <c r="A57" s="85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</row>
    <row r="58" spans="1:24" x14ac:dyDescent="0.25">
      <c r="A58" s="85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</row>
    <row r="59" spans="1:24" x14ac:dyDescent="0.25">
      <c r="A59" s="85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</row>
    <row r="60" spans="1:24" x14ac:dyDescent="0.25">
      <c r="A60" s="85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</row>
    <row r="61" spans="1:24" x14ac:dyDescent="0.25">
      <c r="A61" s="85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</row>
    <row r="62" spans="1:24" x14ac:dyDescent="0.25">
      <c r="A62" s="85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</row>
    <row r="63" spans="1:24" x14ac:dyDescent="0.25">
      <c r="A63" s="85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</row>
    <row r="64" spans="1:24" x14ac:dyDescent="0.25">
      <c r="A64" s="85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</row>
    <row r="65" spans="1:24" x14ac:dyDescent="0.25">
      <c r="A65" s="85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</row>
    <row r="66" spans="1:24" x14ac:dyDescent="0.25">
      <c r="A66" s="85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</row>
    <row r="67" spans="1:24" x14ac:dyDescent="0.25">
      <c r="A67" s="85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</row>
    <row r="68" spans="1:24" x14ac:dyDescent="0.25">
      <c r="A68" s="85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x14ac:dyDescent="0.25">
      <c r="A69" s="85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</row>
    <row r="70" spans="1:24" x14ac:dyDescent="0.25">
      <c r="A70" s="85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</row>
    <row r="71" spans="1:24" x14ac:dyDescent="0.25">
      <c r="A71" s="85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</row>
    <row r="72" spans="1:24" x14ac:dyDescent="0.25">
      <c r="A72" s="85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</row>
    <row r="73" spans="1:24" x14ac:dyDescent="0.25">
      <c r="A73" s="85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</row>
    <row r="74" spans="1:24" x14ac:dyDescent="0.25">
      <c r="A74" s="85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</row>
    <row r="75" spans="1:24" x14ac:dyDescent="0.25">
      <c r="A75" s="85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</row>
    <row r="76" spans="1:24" x14ac:dyDescent="0.25">
      <c r="A76" s="85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</row>
    <row r="77" spans="1:24" x14ac:dyDescent="0.25">
      <c r="A77" s="85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</row>
    <row r="78" spans="1:24" x14ac:dyDescent="0.25">
      <c r="A78" s="85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</row>
    <row r="79" spans="1:24" x14ac:dyDescent="0.25">
      <c r="A79" s="85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</row>
    <row r="80" spans="1:24" x14ac:dyDescent="0.25">
      <c r="A80" s="85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</row>
    <row r="81" spans="1:24" x14ac:dyDescent="0.25">
      <c r="A81" s="85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</row>
    <row r="82" spans="1:24" x14ac:dyDescent="0.25">
      <c r="A82" s="85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</row>
    <row r="83" spans="1:24" x14ac:dyDescent="0.25">
      <c r="A83" s="85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</row>
    <row r="84" spans="1:24" x14ac:dyDescent="0.25">
      <c r="A84" s="85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</row>
    <row r="85" spans="1:24" x14ac:dyDescent="0.25">
      <c r="A85" s="85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</row>
    <row r="86" spans="1:24" x14ac:dyDescent="0.25">
      <c r="A86" s="85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</row>
    <row r="87" spans="1:24" x14ac:dyDescent="0.25">
      <c r="A87" s="85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</row>
    <row r="88" spans="1:24" x14ac:dyDescent="0.25">
      <c r="A88" s="85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</row>
    <row r="89" spans="1:24" x14ac:dyDescent="0.25">
      <c r="A89" s="85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</row>
    <row r="90" spans="1:24" x14ac:dyDescent="0.25">
      <c r="A90" s="85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</row>
    <row r="91" spans="1:24" x14ac:dyDescent="0.25">
      <c r="A91" s="85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</row>
    <row r="92" spans="1:24" x14ac:dyDescent="0.25">
      <c r="A92" s="85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</row>
    <row r="93" spans="1:24" x14ac:dyDescent="0.25">
      <c r="A93" s="85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</row>
    <row r="94" spans="1:24" x14ac:dyDescent="0.25">
      <c r="A94" s="85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</row>
    <row r="95" spans="1:24" x14ac:dyDescent="0.25">
      <c r="A95" s="85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</row>
    <row r="96" spans="1:24" x14ac:dyDescent="0.25">
      <c r="A96" s="85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</row>
    <row r="97" spans="1:24" x14ac:dyDescent="0.25">
      <c r="A97" s="85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</row>
    <row r="98" spans="1:24" x14ac:dyDescent="0.25">
      <c r="A98" s="85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</row>
    <row r="99" spans="1:24" x14ac:dyDescent="0.25">
      <c r="A99" s="85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</row>
    <row r="100" spans="1:24" x14ac:dyDescent="0.25">
      <c r="A100" s="85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</row>
    <row r="101" spans="1:24" x14ac:dyDescent="0.25">
      <c r="A101" s="85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</row>
    <row r="102" spans="1:24" x14ac:dyDescent="0.25">
      <c r="A102" s="85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</row>
    <row r="103" spans="1:24" x14ac:dyDescent="0.25">
      <c r="A103" s="85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</row>
    <row r="104" spans="1:24" x14ac:dyDescent="0.25">
      <c r="A104" s="85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</row>
    <row r="105" spans="1:24" x14ac:dyDescent="0.25">
      <c r="A105" s="85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</row>
    <row r="106" spans="1:24" x14ac:dyDescent="0.25">
      <c r="A106" s="85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</row>
    <row r="107" spans="1:24" x14ac:dyDescent="0.25">
      <c r="A107" s="85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</row>
    <row r="108" spans="1:24" x14ac:dyDescent="0.25">
      <c r="A108" s="85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</row>
    <row r="109" spans="1:24" x14ac:dyDescent="0.25">
      <c r="A109" s="85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</row>
    <row r="110" spans="1:24" x14ac:dyDescent="0.25">
      <c r="A110" s="85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</row>
    <row r="111" spans="1:24" x14ac:dyDescent="0.25">
      <c r="A111" s="85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</row>
    <row r="112" spans="1:24" x14ac:dyDescent="0.25">
      <c r="A112" s="85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</row>
    <row r="113" spans="1:24" x14ac:dyDescent="0.25">
      <c r="A113" s="85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</row>
    <row r="114" spans="1:24" x14ac:dyDescent="0.25">
      <c r="A114" s="85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</row>
    <row r="115" spans="1:24" x14ac:dyDescent="0.25">
      <c r="A115" s="85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</row>
    <row r="116" spans="1:24" x14ac:dyDescent="0.25">
      <c r="A116" s="85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</row>
    <row r="117" spans="1:24" x14ac:dyDescent="0.25">
      <c r="A117" s="85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</row>
    <row r="118" spans="1:24" x14ac:dyDescent="0.25">
      <c r="A118" s="85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</row>
    <row r="119" spans="1:24" x14ac:dyDescent="0.25">
      <c r="A119" s="85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</row>
    <row r="120" spans="1:24" x14ac:dyDescent="0.25">
      <c r="A120" s="85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</row>
    <row r="121" spans="1:24" x14ac:dyDescent="0.25">
      <c r="A121" s="85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</row>
    <row r="122" spans="1:24" x14ac:dyDescent="0.25">
      <c r="A122" s="85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</row>
    <row r="123" spans="1:24" x14ac:dyDescent="0.25">
      <c r="A123" s="85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</row>
    <row r="124" spans="1:24" x14ac:dyDescent="0.25">
      <c r="A124" s="85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</row>
    <row r="125" spans="1:24" x14ac:dyDescent="0.25">
      <c r="A125" s="85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</row>
    <row r="126" spans="1:24" x14ac:dyDescent="0.25">
      <c r="A126" s="85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</row>
    <row r="127" spans="1:24" x14ac:dyDescent="0.25"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</row>
    <row r="128" spans="1:24" x14ac:dyDescent="0.25"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</row>
    <row r="129" spans="7:24" x14ac:dyDescent="0.25"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</row>
    <row r="130" spans="7:24" x14ac:dyDescent="0.25"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</row>
    <row r="131" spans="7:24" x14ac:dyDescent="0.25"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</row>
    <row r="132" spans="7:24" x14ac:dyDescent="0.25"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</row>
    <row r="133" spans="7:24" x14ac:dyDescent="0.25"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</row>
    <row r="134" spans="7:24" x14ac:dyDescent="0.25"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</row>
    <row r="135" spans="7:24" x14ac:dyDescent="0.25"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</row>
    <row r="136" spans="7:24" x14ac:dyDescent="0.25"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</row>
    <row r="137" spans="7:24" x14ac:dyDescent="0.25"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</row>
    <row r="138" spans="7:24" x14ac:dyDescent="0.25"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</row>
    <row r="139" spans="7:24" x14ac:dyDescent="0.25"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</row>
    <row r="140" spans="7:24" x14ac:dyDescent="0.25"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</row>
    <row r="141" spans="7:24" x14ac:dyDescent="0.25"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</row>
    <row r="142" spans="7:24" x14ac:dyDescent="0.25"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</row>
    <row r="143" spans="7:24" x14ac:dyDescent="0.25"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</row>
    <row r="144" spans="7:24" x14ac:dyDescent="0.25"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</row>
    <row r="145" spans="7:24" x14ac:dyDescent="0.25"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</row>
    <row r="146" spans="7:24" x14ac:dyDescent="0.25"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</row>
    <row r="147" spans="7:24" x14ac:dyDescent="0.25"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</row>
    <row r="148" spans="7:24" x14ac:dyDescent="0.25"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</row>
    <row r="149" spans="7:24" x14ac:dyDescent="0.25"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</row>
    <row r="150" spans="7:24" x14ac:dyDescent="0.25"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</row>
    <row r="151" spans="7:24" x14ac:dyDescent="0.25"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</row>
    <row r="152" spans="7:24" x14ac:dyDescent="0.25"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</row>
    <row r="153" spans="7:24" x14ac:dyDescent="0.25"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</row>
    <row r="154" spans="7:24" x14ac:dyDescent="0.25"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</row>
    <row r="155" spans="7:24" x14ac:dyDescent="0.25"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</row>
    <row r="156" spans="7:24" x14ac:dyDescent="0.25"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</row>
    <row r="157" spans="7:24" x14ac:dyDescent="0.25"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</row>
    <row r="158" spans="7:24" x14ac:dyDescent="0.25"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</row>
    <row r="159" spans="7:24" x14ac:dyDescent="0.25"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</row>
    <row r="160" spans="7:24" x14ac:dyDescent="0.25"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</row>
    <row r="161" spans="7:24" x14ac:dyDescent="0.25"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</row>
    <row r="162" spans="7:24" x14ac:dyDescent="0.25"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</row>
    <row r="163" spans="7:24" x14ac:dyDescent="0.25"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</row>
    <row r="164" spans="7:24" x14ac:dyDescent="0.25"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</row>
    <row r="165" spans="7:24" x14ac:dyDescent="0.25"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</row>
    <row r="166" spans="7:24" x14ac:dyDescent="0.25"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</row>
    <row r="167" spans="7:24" x14ac:dyDescent="0.25"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</row>
    <row r="168" spans="7:24" x14ac:dyDescent="0.25"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</row>
    <row r="169" spans="7:24" x14ac:dyDescent="0.25"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</row>
    <row r="170" spans="7:24" x14ac:dyDescent="0.25"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</row>
    <row r="171" spans="7:24" x14ac:dyDescent="0.25"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</row>
    <row r="172" spans="7:24" x14ac:dyDescent="0.25"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</row>
    <row r="173" spans="7:24" x14ac:dyDescent="0.25"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</row>
    <row r="174" spans="7:24" x14ac:dyDescent="0.25"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</row>
    <row r="175" spans="7:24" x14ac:dyDescent="0.25"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</row>
    <row r="176" spans="7:24" x14ac:dyDescent="0.25"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</row>
    <row r="177" spans="7:24" x14ac:dyDescent="0.25"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</row>
    <row r="178" spans="7:24" x14ac:dyDescent="0.25"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</row>
    <row r="179" spans="7:24" x14ac:dyDescent="0.25"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</row>
    <row r="180" spans="7:24" x14ac:dyDescent="0.25"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</row>
    <row r="181" spans="7:24" x14ac:dyDescent="0.25"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</row>
    <row r="182" spans="7:24" x14ac:dyDescent="0.25"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</row>
    <row r="183" spans="7:24" x14ac:dyDescent="0.25"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</row>
    <row r="184" spans="7:24" x14ac:dyDescent="0.25"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</row>
    <row r="185" spans="7:24" x14ac:dyDescent="0.25"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</row>
    <row r="186" spans="7:24" x14ac:dyDescent="0.25"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</row>
    <row r="187" spans="7:24" x14ac:dyDescent="0.25"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</row>
    <row r="188" spans="7:24" x14ac:dyDescent="0.25"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</row>
    <row r="189" spans="7:24" x14ac:dyDescent="0.25"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</row>
    <row r="190" spans="7:24" x14ac:dyDescent="0.25"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</row>
    <row r="191" spans="7:24" x14ac:dyDescent="0.25"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</row>
    <row r="192" spans="7:24" x14ac:dyDescent="0.25"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</row>
    <row r="193" spans="7:24" x14ac:dyDescent="0.25"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</row>
    <row r="194" spans="7:24" x14ac:dyDescent="0.25"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</row>
    <row r="195" spans="7:24" x14ac:dyDescent="0.25"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</row>
    <row r="196" spans="7:24" x14ac:dyDescent="0.25"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</row>
    <row r="197" spans="7:24" x14ac:dyDescent="0.25"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</row>
    <row r="198" spans="7:24" x14ac:dyDescent="0.25"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</row>
    <row r="199" spans="7:24" x14ac:dyDescent="0.25"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</row>
    <row r="200" spans="7:24" x14ac:dyDescent="0.25"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</row>
    <row r="201" spans="7:24" x14ac:dyDescent="0.25"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</row>
    <row r="202" spans="7:24" x14ac:dyDescent="0.25"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</row>
    <row r="203" spans="7:24" x14ac:dyDescent="0.25"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</row>
    <row r="204" spans="7:24" x14ac:dyDescent="0.25"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</row>
    <row r="205" spans="7:24" x14ac:dyDescent="0.25"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</row>
    <row r="206" spans="7:24" x14ac:dyDescent="0.25"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</row>
    <row r="207" spans="7:24" x14ac:dyDescent="0.25"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</row>
    <row r="208" spans="7:24" x14ac:dyDescent="0.25"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</row>
    <row r="209" spans="7:24" x14ac:dyDescent="0.25"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</row>
    <row r="210" spans="7:24" x14ac:dyDescent="0.25"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</row>
    <row r="211" spans="7:24" x14ac:dyDescent="0.25"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</row>
    <row r="212" spans="7:24" x14ac:dyDescent="0.25"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</row>
    <row r="213" spans="7:24" x14ac:dyDescent="0.25"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</row>
    <row r="214" spans="7:24" x14ac:dyDescent="0.25"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</row>
    <row r="215" spans="7:24" x14ac:dyDescent="0.25"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</row>
    <row r="216" spans="7:24" x14ac:dyDescent="0.25"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</row>
    <row r="217" spans="7:24" x14ac:dyDescent="0.25"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</row>
    <row r="218" spans="7:24" x14ac:dyDescent="0.25"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</row>
    <row r="219" spans="7:24" x14ac:dyDescent="0.25"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</row>
    <row r="220" spans="7:24" x14ac:dyDescent="0.25"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</row>
    <row r="221" spans="7:24" x14ac:dyDescent="0.25"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</row>
    <row r="222" spans="7:24" x14ac:dyDescent="0.25"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</row>
    <row r="223" spans="7:24" x14ac:dyDescent="0.25"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</row>
    <row r="224" spans="7:24" x14ac:dyDescent="0.25"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</row>
    <row r="225" spans="7:24" x14ac:dyDescent="0.25"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</row>
    <row r="226" spans="7:24" x14ac:dyDescent="0.25"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</row>
    <row r="227" spans="7:24" x14ac:dyDescent="0.25"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</row>
    <row r="228" spans="7:24" x14ac:dyDescent="0.25"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</row>
    <row r="229" spans="7:24" x14ac:dyDescent="0.25"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</row>
    <row r="230" spans="7:24" x14ac:dyDescent="0.25"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</row>
    <row r="231" spans="7:24" x14ac:dyDescent="0.25"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</row>
    <row r="232" spans="7:24" x14ac:dyDescent="0.25"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</row>
    <row r="233" spans="7:24" x14ac:dyDescent="0.25"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</row>
    <row r="234" spans="7:24" x14ac:dyDescent="0.25"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</row>
    <row r="235" spans="7:24" x14ac:dyDescent="0.25"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</row>
    <row r="236" spans="7:24" x14ac:dyDescent="0.25"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</row>
    <row r="237" spans="7:24" x14ac:dyDescent="0.25"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</row>
    <row r="238" spans="7:24" x14ac:dyDescent="0.25"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</row>
    <row r="239" spans="7:24" x14ac:dyDescent="0.25"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</row>
    <row r="240" spans="7:24" x14ac:dyDescent="0.25"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</row>
    <row r="241" spans="7:24" x14ac:dyDescent="0.25"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</row>
    <row r="242" spans="7:24" x14ac:dyDescent="0.25"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</row>
    <row r="243" spans="7:24" x14ac:dyDescent="0.25"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</row>
    <row r="244" spans="7:24" x14ac:dyDescent="0.25"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</row>
    <row r="245" spans="7:24" x14ac:dyDescent="0.25"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</row>
    <row r="246" spans="7:24" x14ac:dyDescent="0.25"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</row>
  </sheetData>
  <autoFilter ref="A2:F16" xr:uid="{00000000-0009-0000-0000-000006000000}"/>
  <sortState xmlns:xlrd2="http://schemas.microsoft.com/office/spreadsheetml/2017/richdata2" ref="B20:B33">
    <sortCondition ref="B20:B33"/>
  </sortState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theme="5" tint="0.79998168889431442"/>
  </sheetPr>
  <dimension ref="A1:R398"/>
  <sheetViews>
    <sheetView workbookViewId="0">
      <selection activeCell="B1" sqref="B1"/>
    </sheetView>
  </sheetViews>
  <sheetFormatPr baseColWidth="10" defaultRowHeight="16.5" x14ac:dyDescent="0.3"/>
  <cols>
    <col min="1" max="1" width="21" style="13" customWidth="1"/>
    <col min="2" max="2" width="16.42578125" style="11" bestFit="1" customWidth="1"/>
    <col min="3" max="3" width="49.85546875" bestFit="1" customWidth="1"/>
    <col min="4" max="4" width="13.85546875" style="10" bestFit="1" customWidth="1"/>
    <col min="5" max="5" width="15.7109375" style="6" bestFit="1" customWidth="1"/>
    <col min="6" max="6" width="24.7109375" style="41" bestFit="1" customWidth="1"/>
    <col min="7" max="7" width="17.42578125" hidden="1" customWidth="1"/>
  </cols>
  <sheetData>
    <row r="1" spans="1:18" ht="84.75" customHeight="1" x14ac:dyDescent="0.3">
      <c r="B1" s="111" t="s">
        <v>671</v>
      </c>
      <c r="C1" s="84"/>
      <c r="D1" s="100"/>
      <c r="E1" s="101"/>
      <c r="F1" s="102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15" x14ac:dyDescent="0.25">
      <c r="A2" s="1" t="s">
        <v>147</v>
      </c>
      <c r="B2" s="1" t="s">
        <v>17</v>
      </c>
      <c r="C2" s="1" t="s">
        <v>18</v>
      </c>
      <c r="D2" s="34" t="s">
        <v>1</v>
      </c>
      <c r="E2" s="7" t="s">
        <v>2</v>
      </c>
      <c r="F2" s="33" t="s">
        <v>3</v>
      </c>
      <c r="G2" s="1" t="s">
        <v>148</v>
      </c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15.75" x14ac:dyDescent="0.25">
      <c r="A3" s="24" t="s">
        <v>16</v>
      </c>
      <c r="B3" s="38" t="s">
        <v>56</v>
      </c>
      <c r="C3" s="26" t="s">
        <v>214</v>
      </c>
      <c r="D3" s="113">
        <f>IFERROR(VLOOKUP(B3,'Vtas AS'!$A$1:$B$170,2,0),0)</f>
        <v>2064</v>
      </c>
      <c r="E3" s="113">
        <f>VLOOKUP(B3,Objetivos!$P$3:$X$164,6,0)</f>
        <v>4137.604571428571</v>
      </c>
      <c r="F3" s="40">
        <f t="shared" ref="F3:F4" si="0">+D3/E3</f>
        <v>0.49883935604976687</v>
      </c>
      <c r="G3" s="44">
        <f>RANK($F3,F3:F4,0)</f>
        <v>2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15.75" x14ac:dyDescent="0.25">
      <c r="A4" s="24" t="s">
        <v>16</v>
      </c>
      <c r="B4" s="38" t="s">
        <v>57</v>
      </c>
      <c r="C4" s="26" t="s">
        <v>215</v>
      </c>
      <c r="D4" s="113">
        <f>IFERROR(VLOOKUP(B4,'Vtas AS'!$A$1:$B$170,2,0),0)</f>
        <v>3039.04</v>
      </c>
      <c r="E4" s="113">
        <f>VLOOKUP(B4,Objetivos!$P$3:$X$164,6,0)</f>
        <v>4088.7382857142861</v>
      </c>
      <c r="F4" s="40">
        <f t="shared" si="0"/>
        <v>0.74327085463458364</v>
      </c>
      <c r="G4" s="44">
        <f>RANK($F4,F3:F4,0)</f>
        <v>1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18" ht="15.75" x14ac:dyDescent="0.25">
      <c r="A5" s="24" t="s">
        <v>16</v>
      </c>
      <c r="B5" s="38" t="s">
        <v>58</v>
      </c>
      <c r="C5" s="26" t="s">
        <v>216</v>
      </c>
      <c r="D5" s="113">
        <f>IFERROR(VLOOKUP(B5,'Vtas AS'!$A$1:$B$170,2,0),0)</f>
        <v>5316.1900000000005</v>
      </c>
      <c r="E5" s="113">
        <f>VLOOKUP(B5,Objetivos!$P$3:$X$164,6,0)</f>
        <v>4908.7283809523815</v>
      </c>
      <c r="F5" s="40">
        <f t="shared" ref="F5:F7" si="1">+D5/E5</f>
        <v>1.0830075708871396</v>
      </c>
      <c r="G5" s="45">
        <f>RANK($F5,F5:F6,0)</f>
        <v>1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ht="15.75" x14ac:dyDescent="0.25">
      <c r="A6" s="24" t="s">
        <v>16</v>
      </c>
      <c r="B6" s="38" t="s">
        <v>59</v>
      </c>
      <c r="C6" s="26" t="s">
        <v>217</v>
      </c>
      <c r="D6" s="113">
        <f>IFERROR(VLOOKUP(B6,'Vtas AS'!$A$1:$B$170,2,0),0)</f>
        <v>3256.91</v>
      </c>
      <c r="E6" s="113">
        <f>VLOOKUP(B6,Objetivos!$P$3:$X$164,6,0)</f>
        <v>4607.2678095238098</v>
      </c>
      <c r="F6" s="40">
        <f t="shared" si="1"/>
        <v>0.70690702920884085</v>
      </c>
      <c r="G6" s="45">
        <f>RANK($F6,F5:F6,0)</f>
        <v>2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ht="15.75" x14ac:dyDescent="0.25">
      <c r="A7" s="24" t="s">
        <v>16</v>
      </c>
      <c r="B7" s="38" t="s">
        <v>60</v>
      </c>
      <c r="C7" s="26" t="s">
        <v>218</v>
      </c>
      <c r="D7" s="113">
        <f>IFERROR(VLOOKUP(B7,'Vtas AS'!$A$1:$B$170,2,0),0)</f>
        <v>2911.3899999999994</v>
      </c>
      <c r="E7" s="113">
        <f>VLOOKUP(B7,Objetivos!$P$3:$X$164,6,0)</f>
        <v>4032.1196190476194</v>
      </c>
      <c r="F7" s="40">
        <f t="shared" si="1"/>
        <v>0.7220495111917502</v>
      </c>
      <c r="G7" s="44">
        <f>RANK($F7,F7:F8,0)</f>
        <v>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18" ht="15.75" x14ac:dyDescent="0.25">
      <c r="A8" s="24" t="s">
        <v>16</v>
      </c>
      <c r="B8" s="38" t="s">
        <v>61</v>
      </c>
      <c r="C8" s="26" t="s">
        <v>219</v>
      </c>
      <c r="D8" s="113">
        <f>IFERROR(VLOOKUP(B8,'Vtas AS'!$A$1:$B$170,2,0),0)</f>
        <v>1166.6799999999998</v>
      </c>
      <c r="E8" s="113">
        <f>VLOOKUP(B8,Objetivos!$P$3:$X$164,6,0)</f>
        <v>3297.9591999999998</v>
      </c>
      <c r="F8" s="40">
        <f t="shared" ref="F8:F21" si="2">+D8/E8</f>
        <v>0.35375816656555359</v>
      </c>
      <c r="G8" s="44">
        <f>RANK($F8,F7:F8,0)</f>
        <v>2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</row>
    <row r="9" spans="1:18" ht="15.75" x14ac:dyDescent="0.25">
      <c r="A9" s="24" t="s">
        <v>16</v>
      </c>
      <c r="B9" s="38" t="s">
        <v>62</v>
      </c>
      <c r="C9" s="26" t="s">
        <v>220</v>
      </c>
      <c r="D9" s="113">
        <f>IFERROR(VLOOKUP(B9,'Vtas AS'!$A$1:$B$170,2,0),0)</f>
        <v>772.48</v>
      </c>
      <c r="E9" s="113">
        <f>VLOOKUP(B9,Objetivos!$P$3:$X$164,6,0)</f>
        <v>2328.4856</v>
      </c>
      <c r="F9" s="40">
        <f t="shared" si="2"/>
        <v>0.33175210531686344</v>
      </c>
      <c r="G9" s="45">
        <f>RANK($F9,F9:F10,0)</f>
        <v>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spans="1:18" ht="15.75" x14ac:dyDescent="0.25">
      <c r="A10" s="24" t="s">
        <v>16</v>
      </c>
      <c r="B10" s="38" t="s">
        <v>177</v>
      </c>
      <c r="C10" s="26" t="s">
        <v>221</v>
      </c>
      <c r="D10" s="113">
        <f>IFERROR(VLOOKUP(B10,'Vtas AS'!$A$1:$B$170,2,0),0)</f>
        <v>1231.8500000000001</v>
      </c>
      <c r="E10" s="113">
        <f>VLOOKUP(B10,Objetivos!$P$3:$X$164,6,0)</f>
        <v>2826.0358095238098</v>
      </c>
      <c r="F10" s="40">
        <f t="shared" si="2"/>
        <v>0.43589327348529538</v>
      </c>
      <c r="G10" s="45">
        <f>RANK($F10,F9:F10,0)</f>
        <v>1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</row>
    <row r="11" spans="1:18" ht="15.75" x14ac:dyDescent="0.25">
      <c r="A11" s="24" t="s">
        <v>16</v>
      </c>
      <c r="B11" s="38" t="s">
        <v>178</v>
      </c>
      <c r="C11" s="26" t="s">
        <v>222</v>
      </c>
      <c r="D11" s="113">
        <f>IFERROR(VLOOKUP(B11,'Vtas AS'!$A$1:$B$170,2,0),0)</f>
        <v>1883.5300000000002</v>
      </c>
      <c r="E11" s="113">
        <f>VLOOKUP(B11,Objetivos!$P$3:$X$164,6,0)</f>
        <v>2330.8662857142858</v>
      </c>
      <c r="F11" s="40">
        <f t="shared" si="2"/>
        <v>0.80808153240879665</v>
      </c>
      <c r="G11" s="44">
        <f>RANK($F11,F11:F13,0)</f>
        <v>2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ht="15.75" x14ac:dyDescent="0.25">
      <c r="A12" s="24" t="s">
        <v>16</v>
      </c>
      <c r="B12" s="38" t="s">
        <v>186</v>
      </c>
      <c r="C12" s="26" t="s">
        <v>682</v>
      </c>
      <c r="D12" s="113">
        <f>IFERROR(VLOOKUP(B12,'Vtas AS'!$A$1:$B$170,2,0),0)</f>
        <v>878.76</v>
      </c>
      <c r="E12" s="113">
        <f>VLOOKUP(B12,Objetivos!$P$3:$X$164,6,0)</f>
        <v>2331.3920000000003</v>
      </c>
      <c r="F12" s="40">
        <f t="shared" ref="F12" si="3">+D12/E12</f>
        <v>0.37692503019655205</v>
      </c>
      <c r="G12" s="44">
        <f>RANK($F12,F11:F13,0)</f>
        <v>3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spans="1:18" ht="15.75" x14ac:dyDescent="0.25">
      <c r="A13" s="24" t="s">
        <v>16</v>
      </c>
      <c r="B13" s="38" t="s">
        <v>678</v>
      </c>
      <c r="C13" s="26" t="s">
        <v>683</v>
      </c>
      <c r="D13" s="113">
        <f>IFERROR(VLOOKUP(B13,'Vtas AS'!$A$1:$B$170,2,0),0)</f>
        <v>1952.3000000000002</v>
      </c>
      <c r="E13" s="113">
        <f>VLOOKUP(B13,Objetivos!$P$3:$X$164,6,0)</f>
        <v>1792</v>
      </c>
      <c r="F13" s="40">
        <f t="shared" si="2"/>
        <v>1.0894531250000001</v>
      </c>
      <c r="G13" s="44">
        <f>RANK($F13,F11:F13,0)</f>
        <v>1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spans="1:18" ht="15.75" x14ac:dyDescent="0.25">
      <c r="A14" s="19" t="s">
        <v>208</v>
      </c>
      <c r="B14" s="37" t="s">
        <v>98</v>
      </c>
      <c r="C14" s="25" t="s">
        <v>224</v>
      </c>
      <c r="D14" s="112">
        <f>IFERROR(VLOOKUP(B14,'Vtas AS'!$A$1:$B$170,2,0),0)</f>
        <v>8031.8300000000008</v>
      </c>
      <c r="E14" s="112">
        <f>VLOOKUP(B14,Objetivos!$P$3:$X$164,6,0)</f>
        <v>13678.854857142858</v>
      </c>
      <c r="F14" s="39">
        <f t="shared" si="2"/>
        <v>0.58717122770009655</v>
      </c>
      <c r="G14" s="45">
        <f>RANK($F14,F14:F15,0)</f>
        <v>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spans="1:18" ht="15.75" x14ac:dyDescent="0.25">
      <c r="A15" s="19" t="s">
        <v>208</v>
      </c>
      <c r="B15" s="37" t="s">
        <v>88</v>
      </c>
      <c r="C15" s="25" t="s">
        <v>225</v>
      </c>
      <c r="D15" s="112">
        <f>IFERROR(VLOOKUP(B15,'Vtas AS'!$A$1:$B$170,2,0),0)</f>
        <v>2987.3500000000008</v>
      </c>
      <c r="E15" s="112">
        <f>VLOOKUP(B15,Objetivos!$P$3:$X$164,6,0)</f>
        <v>10263.759238095239</v>
      </c>
      <c r="F15" s="39">
        <f t="shared" si="2"/>
        <v>0.29105807440533815</v>
      </c>
      <c r="G15" s="45">
        <f>RANK($F15,F14:F15,0)</f>
        <v>2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spans="1:18" ht="15.75" x14ac:dyDescent="0.25">
      <c r="A16" s="19" t="s">
        <v>208</v>
      </c>
      <c r="B16" s="37" t="s">
        <v>99</v>
      </c>
      <c r="C16" s="25" t="s">
        <v>226</v>
      </c>
      <c r="D16" s="112">
        <f>IFERROR(VLOOKUP(B16,'Vtas AS'!$A$1:$B$170,2,0),0)</f>
        <v>3129.1299999999997</v>
      </c>
      <c r="E16" s="112">
        <f>VLOOKUP(B16,Objetivos!$P$3:$X$164,6,0)</f>
        <v>5455.9695238095246</v>
      </c>
      <c r="F16" s="39">
        <f t="shared" si="2"/>
        <v>0.57352409802596283</v>
      </c>
      <c r="G16" s="44">
        <f>RANK($F16,F16:F17,0)</f>
        <v>1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spans="1:18" ht="15.75" x14ac:dyDescent="0.25">
      <c r="A17" s="19" t="s">
        <v>208</v>
      </c>
      <c r="B17" s="37" t="s">
        <v>100</v>
      </c>
      <c r="C17" s="25" t="s">
        <v>227</v>
      </c>
      <c r="D17" s="112">
        <f>IFERROR(VLOOKUP(B17,'Vtas AS'!$A$1:$B$170,2,0),0)</f>
        <v>1512.8799999999999</v>
      </c>
      <c r="E17" s="112">
        <f>VLOOKUP(B17,Objetivos!$P$3:$X$164,6,0)</f>
        <v>4912.2430476190484</v>
      </c>
      <c r="F17" s="39">
        <f t="shared" si="2"/>
        <v>0.30798150362964816</v>
      </c>
      <c r="G17" s="44">
        <f>RANK($F17,F16:F17,0)</f>
        <v>2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1:18" ht="15.75" x14ac:dyDescent="0.25">
      <c r="A18" s="19" t="s">
        <v>208</v>
      </c>
      <c r="B18" s="37" t="s">
        <v>89</v>
      </c>
      <c r="C18" s="25" t="s">
        <v>228</v>
      </c>
      <c r="D18" s="112">
        <f>IFERROR(VLOOKUP(B18,'Vtas AS'!$A$1:$B$170,2,0),0)</f>
        <v>1240.6600000000001</v>
      </c>
      <c r="E18" s="112">
        <f>VLOOKUP(B18,Objetivos!$P$3:$X$164,6,0)</f>
        <v>4426.0159999999996</v>
      </c>
      <c r="F18" s="39">
        <f t="shared" si="2"/>
        <v>0.28031078062076598</v>
      </c>
      <c r="G18" s="45">
        <f>RANK($F18,F18:F19,0)</f>
        <v>2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</row>
    <row r="19" spans="1:18" ht="15.75" x14ac:dyDescent="0.25">
      <c r="A19" s="19" t="s">
        <v>208</v>
      </c>
      <c r="B19" s="37" t="s">
        <v>101</v>
      </c>
      <c r="C19" s="25" t="s">
        <v>229</v>
      </c>
      <c r="D19" s="112">
        <f>IFERROR(VLOOKUP(B19,'Vtas AS'!$A$1:$B$170,2,0),0)</f>
        <v>3653.6599999999994</v>
      </c>
      <c r="E19" s="112">
        <f>VLOOKUP(B19,Objetivos!$P$3:$X$164,6,0)</f>
        <v>5331.9108571428578</v>
      </c>
      <c r="F19" s="39">
        <f t="shared" si="2"/>
        <v>0.68524401436783189</v>
      </c>
      <c r="G19" s="45">
        <f>RANK($F19,F18:F19,0)</f>
        <v>1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</row>
    <row r="20" spans="1:18" ht="15.75" x14ac:dyDescent="0.25">
      <c r="A20" s="19" t="s">
        <v>208</v>
      </c>
      <c r="B20" s="37" t="s">
        <v>90</v>
      </c>
      <c r="C20" s="25" t="s">
        <v>230</v>
      </c>
      <c r="D20" s="112">
        <f>IFERROR(VLOOKUP(B20,'Vtas AS'!$A$1:$B$170,2,0),0)</f>
        <v>753.8599999999999</v>
      </c>
      <c r="E20" s="112">
        <f>VLOOKUP(B20,Objetivos!$P$3:$X$164,6,0)</f>
        <v>2661.2731428571428</v>
      </c>
      <c r="F20" s="39">
        <f t="shared" si="2"/>
        <v>0.28327043468775842</v>
      </c>
      <c r="G20" s="44">
        <f>RANK($F20,F20:F21,0)</f>
        <v>1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</row>
    <row r="21" spans="1:18" ht="15.75" x14ac:dyDescent="0.25">
      <c r="A21" s="19" t="s">
        <v>208</v>
      </c>
      <c r="B21" s="37" t="s">
        <v>102</v>
      </c>
      <c r="C21" s="25" t="s">
        <v>231</v>
      </c>
      <c r="D21" s="112">
        <f>IFERROR(VLOOKUP(B21,'Vtas AS'!$A$1:$B$170,2,0),0)</f>
        <v>1050.1300000000001</v>
      </c>
      <c r="E21" s="112">
        <f>VLOOKUP(B21,Objetivos!$P$3:$X$164,6,0)</f>
        <v>4006.2072380952386</v>
      </c>
      <c r="F21" s="39">
        <f t="shared" si="2"/>
        <v>0.26212573079451751</v>
      </c>
      <c r="G21" s="44">
        <f>RANK($F21,F20:F21,0)</f>
        <v>2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</row>
    <row r="22" spans="1:18" ht="15.75" x14ac:dyDescent="0.25">
      <c r="A22" s="24" t="s">
        <v>209</v>
      </c>
      <c r="B22" s="38" t="s">
        <v>110</v>
      </c>
      <c r="C22" s="26" t="s">
        <v>232</v>
      </c>
      <c r="D22" s="113">
        <f>IFERROR(VLOOKUP(B22,'Vtas AS'!$A$1:$B$170,2,0),0)</f>
        <v>3877.22</v>
      </c>
      <c r="E22" s="113">
        <f>VLOOKUP(B22,Objetivos!$P$3:$X$164,6,0)</f>
        <v>5629.8003809523816</v>
      </c>
      <c r="F22" s="40">
        <f t="shared" ref="F22:F33" si="4">+D22/E22</f>
        <v>0.68869582181244204</v>
      </c>
      <c r="G22" s="45">
        <f>RANK($F22,F22:F23,0)</f>
        <v>1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</row>
    <row r="23" spans="1:18" ht="15.75" x14ac:dyDescent="0.25">
      <c r="A23" s="24" t="s">
        <v>209</v>
      </c>
      <c r="B23" s="38" t="s">
        <v>111</v>
      </c>
      <c r="C23" s="26" t="s">
        <v>233</v>
      </c>
      <c r="D23" s="113">
        <f>IFERROR(VLOOKUP(B23,'Vtas AS'!$A$1:$B$170,2,0),0)</f>
        <v>3925.2899999999995</v>
      </c>
      <c r="E23" s="113">
        <f>VLOOKUP(B23,Objetivos!$P$3:$X$164,6,0)</f>
        <v>6377.8607999999995</v>
      </c>
      <c r="F23" s="40">
        <f t="shared" si="4"/>
        <v>0.61545557720544797</v>
      </c>
      <c r="G23" s="45">
        <f>RANK($F23,F22:F23,0)</f>
        <v>2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</row>
    <row r="24" spans="1:18" ht="15.75" x14ac:dyDescent="0.25">
      <c r="A24" s="24" t="s">
        <v>209</v>
      </c>
      <c r="B24" s="38" t="s">
        <v>112</v>
      </c>
      <c r="C24" s="26" t="s">
        <v>234</v>
      </c>
      <c r="D24" s="113">
        <f>IFERROR(VLOOKUP(B24,'Vtas AS'!$A$1:$B$170,2,0),0)</f>
        <v>2868.08</v>
      </c>
      <c r="E24" s="113">
        <f>VLOOKUP(B24,Objetivos!$P$3:$X$164,6,0)</f>
        <v>5242.6445714285728</v>
      </c>
      <c r="F24" s="40">
        <f t="shared" si="4"/>
        <v>0.54706741243350665</v>
      </c>
      <c r="G24" s="44">
        <f>RANK($F24,F24:F25,0)</f>
        <v>1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</row>
    <row r="25" spans="1:18" ht="15.75" x14ac:dyDescent="0.25">
      <c r="A25" s="24" t="s">
        <v>209</v>
      </c>
      <c r="B25" s="38" t="s">
        <v>113</v>
      </c>
      <c r="C25" s="26" t="s">
        <v>235</v>
      </c>
      <c r="D25" s="113">
        <f>IFERROR(VLOOKUP(B25,'Vtas AS'!$A$1:$B$170,2,0),0)</f>
        <v>1477.79</v>
      </c>
      <c r="E25" s="113">
        <f>VLOOKUP(B25,Objetivos!$P$3:$X$164,6,0)</f>
        <v>3760.9279999999999</v>
      </c>
      <c r="F25" s="40">
        <f t="shared" si="4"/>
        <v>0.39293227628925625</v>
      </c>
      <c r="G25" s="44">
        <f>RANK($F25,F24:F25,0)</f>
        <v>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  <row r="26" spans="1:18" ht="15.75" x14ac:dyDescent="0.25">
      <c r="A26" s="24" t="s">
        <v>209</v>
      </c>
      <c r="B26" s="38" t="s">
        <v>114</v>
      </c>
      <c r="C26" s="26" t="s">
        <v>236</v>
      </c>
      <c r="D26" s="113">
        <f>IFERROR(VLOOKUP(B26,'Vtas AS'!$A$1:$B$170,2,0),0)</f>
        <v>9241.23</v>
      </c>
      <c r="E26" s="113">
        <f>VLOOKUP(B26,Objetivos!$P$3:$X$164,6,0)</f>
        <v>8257.9672380952379</v>
      </c>
      <c r="F26" s="40">
        <f t="shared" si="4"/>
        <v>1.119068377671544</v>
      </c>
      <c r="G26" s="45">
        <f>RANK($F26,F26:F27,0)</f>
        <v>1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1:18" ht="15.75" x14ac:dyDescent="0.25">
      <c r="A27" s="24" t="s">
        <v>209</v>
      </c>
      <c r="B27" s="38" t="s">
        <v>115</v>
      </c>
      <c r="C27" s="26" t="s">
        <v>237</v>
      </c>
      <c r="D27" s="113">
        <f>IFERROR(VLOOKUP(B27,'Vtas AS'!$A$1:$B$170,2,0),0)</f>
        <v>2768.5</v>
      </c>
      <c r="E27" s="113">
        <f>VLOOKUP(B27,Objetivos!$P$3:$X$164,6,0)</f>
        <v>3457.8994285714289</v>
      </c>
      <c r="F27" s="40">
        <f t="shared" si="4"/>
        <v>0.80063057274738547</v>
      </c>
      <c r="G27" s="45">
        <f>RANK($F27,F26:F27,0)</f>
        <v>2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18" ht="15.75" x14ac:dyDescent="0.25">
      <c r="A28" s="24" t="s">
        <v>209</v>
      </c>
      <c r="B28" s="38" t="s">
        <v>116</v>
      </c>
      <c r="C28" s="26" t="s">
        <v>238</v>
      </c>
      <c r="D28" s="113">
        <f>IFERROR(VLOOKUP(B28,'Vtas AS'!$A$1:$B$170,2,0),0)</f>
        <v>1584.9699999999998</v>
      </c>
      <c r="E28" s="113">
        <f>VLOOKUP(B28,Objetivos!$P$3:$X$164,6,0)</f>
        <v>2498.6063157894737</v>
      </c>
      <c r="F28" s="40">
        <f t="shared" si="4"/>
        <v>0.63434162876483557</v>
      </c>
      <c r="G28" s="44">
        <f>RANK($F28,F28:F29,0)</f>
        <v>2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</row>
    <row r="29" spans="1:18" ht="15.75" x14ac:dyDescent="0.25">
      <c r="A29" s="24" t="s">
        <v>209</v>
      </c>
      <c r="B29" s="38" t="s">
        <v>117</v>
      </c>
      <c r="C29" s="26" t="s">
        <v>239</v>
      </c>
      <c r="D29" s="113">
        <f>IFERROR(VLOOKUP(B29,'Vtas AS'!$A$1:$B$170,2,0),0)</f>
        <v>2654.62</v>
      </c>
      <c r="E29" s="113">
        <f>VLOOKUP(B29,Objetivos!$P$3:$X$164,6,0)</f>
        <v>2817.6576000000005</v>
      </c>
      <c r="F29" s="40">
        <f t="shared" si="4"/>
        <v>0.9421371851569188</v>
      </c>
      <c r="G29" s="44">
        <f>RANK($F29,F28:F29,0)</f>
        <v>1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</row>
    <row r="30" spans="1:18" ht="15.75" x14ac:dyDescent="0.25">
      <c r="A30" s="24" t="s">
        <v>209</v>
      </c>
      <c r="B30" s="38" t="s">
        <v>118</v>
      </c>
      <c r="C30" s="26" t="s">
        <v>240</v>
      </c>
      <c r="D30" s="113">
        <f>IFERROR(VLOOKUP(B30,'Vtas AS'!$A$1:$B$170,2,0),0)</f>
        <v>1419.0300000000002</v>
      </c>
      <c r="E30" s="113">
        <f>VLOOKUP(B30,Objetivos!$P$3:$X$164,6,0)</f>
        <v>3848.8106666666667</v>
      </c>
      <c r="F30" s="40">
        <f t="shared" si="4"/>
        <v>0.36869311662685067</v>
      </c>
      <c r="G30" s="45">
        <f>RANK($F30,F30:F31,0)</f>
        <v>2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  <row r="31" spans="1:18" ht="15.75" x14ac:dyDescent="0.25">
      <c r="A31" s="24" t="s">
        <v>209</v>
      </c>
      <c r="B31" s="38" t="s">
        <v>119</v>
      </c>
      <c r="C31" s="26" t="s">
        <v>241</v>
      </c>
      <c r="D31" s="113">
        <f>IFERROR(VLOOKUP(B31,'Vtas AS'!$A$1:$B$170,2,0),0)</f>
        <v>3334.3</v>
      </c>
      <c r="E31" s="113">
        <f>VLOOKUP(B31,Objetivos!$P$3:$X$164,6,0)</f>
        <v>5878.8723809523808</v>
      </c>
      <c r="F31" s="40">
        <f t="shared" si="4"/>
        <v>0.56716658977037393</v>
      </c>
      <c r="G31" s="45">
        <f>RANK($F31,F30:F31,0)</f>
        <v>1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18" ht="15.75" x14ac:dyDescent="0.25">
      <c r="A32" s="24" t="s">
        <v>209</v>
      </c>
      <c r="B32" s="38" t="s">
        <v>120</v>
      </c>
      <c r="C32" s="26" t="s">
        <v>242</v>
      </c>
      <c r="D32" s="113">
        <f>IFERROR(VLOOKUP(B32,'Vtas AS'!$A$1:$B$170,2,0),0)</f>
        <v>1528.0300000000002</v>
      </c>
      <c r="E32" s="113">
        <f>VLOOKUP(B32,Objetivos!$P$3:$X$164,6,0)</f>
        <v>6601.4840000000004</v>
      </c>
      <c r="F32" s="40">
        <f t="shared" si="4"/>
        <v>0.23146765181889406</v>
      </c>
      <c r="G32" s="44">
        <f>RANK($F32,F32:F33,0)</f>
        <v>2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ht="15.75" x14ac:dyDescent="0.25">
      <c r="A33" s="24" t="s">
        <v>209</v>
      </c>
      <c r="B33" s="38" t="s">
        <v>243</v>
      </c>
      <c r="C33" s="26" t="s">
        <v>691</v>
      </c>
      <c r="D33" s="113">
        <f>IFERROR(VLOOKUP(B33,'Vtas AS'!$A$1:$B$170,2,0),0)</f>
        <v>1176.99</v>
      </c>
      <c r="E33" s="113">
        <f>VLOOKUP(B33,Objetivos!$P$3:$X$164,6,0)</f>
        <v>2424.5984000000003</v>
      </c>
      <c r="F33" s="40">
        <f t="shared" si="4"/>
        <v>0.48543709341720254</v>
      </c>
      <c r="G33" s="44">
        <f>RANK($F33,F32:F33,0)</f>
        <v>1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ht="15.75" x14ac:dyDescent="0.25">
      <c r="A34" s="24" t="s">
        <v>209</v>
      </c>
      <c r="B34" s="38" t="s">
        <v>121</v>
      </c>
      <c r="C34" s="26" t="s">
        <v>245</v>
      </c>
      <c r="D34" s="113">
        <f>IFERROR(VLOOKUP(B34,'Vtas AS'!$A$1:$B$170,2,0),0)</f>
        <v>3375.4700000000007</v>
      </c>
      <c r="E34" s="113">
        <f>VLOOKUP(B34,Objetivos!$P$3:$X$164,6,0)</f>
        <v>5862.0990476190482</v>
      </c>
      <c r="F34" s="40">
        <f t="shared" ref="F34:F55" si="5">+D34/E34</f>
        <v>0.57581251571840675</v>
      </c>
      <c r="G34" s="45">
        <f>RANK($F34,F34:F35,0)</f>
        <v>1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1:18" ht="15.75" x14ac:dyDescent="0.25">
      <c r="A35" s="24" t="s">
        <v>209</v>
      </c>
      <c r="B35" s="38" t="s">
        <v>247</v>
      </c>
      <c r="C35" s="26" t="s">
        <v>692</v>
      </c>
      <c r="D35" s="113">
        <f>IFERROR(VLOOKUP(B35,'Vtas AS'!$A$1:$B$170,2,0),0)</f>
        <v>771.91</v>
      </c>
      <c r="E35" s="113">
        <f>VLOOKUP(B35,Objetivos!$P$3:$X$164,6,0)</f>
        <v>2646.0380952380956</v>
      </c>
      <c r="F35" s="40">
        <f t="shared" si="5"/>
        <v>0.29172293527789972</v>
      </c>
      <c r="G35" s="45">
        <f>RANK($F35,F34:F35,0)</f>
        <v>2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</row>
    <row r="36" spans="1:18" ht="15.75" x14ac:dyDescent="0.25">
      <c r="A36" s="24" t="s">
        <v>209</v>
      </c>
      <c r="B36" s="38" t="s">
        <v>122</v>
      </c>
      <c r="C36" s="26" t="s">
        <v>246</v>
      </c>
      <c r="D36" s="113">
        <f>IFERROR(VLOOKUP(B36,'Vtas AS'!$A$1:$B$170,2,0),0)</f>
        <v>3606.71</v>
      </c>
      <c r="E36" s="113">
        <f>VLOOKUP(B36,Objetivos!$P$3:$X$164,6,0)</f>
        <v>5283.515789473684</v>
      </c>
      <c r="F36" s="40">
        <f t="shared" ref="F36" si="6">+D36/E36</f>
        <v>0.68263446987054077</v>
      </c>
      <c r="G36" s="44">
        <f>RANK($F36,F36:F38,0)</f>
        <v>1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 ht="15.75" x14ac:dyDescent="0.25">
      <c r="A37" s="24" t="s">
        <v>209</v>
      </c>
      <c r="B37" s="38" t="s">
        <v>135</v>
      </c>
      <c r="C37" s="26" t="s">
        <v>707</v>
      </c>
      <c r="D37" s="113">
        <f>IFERROR(VLOOKUP(B37,'Vtas AS'!$A$1:$B$170,2,0),0)</f>
        <v>838.99</v>
      </c>
      <c r="E37" s="113">
        <f>VLOOKUP(B37,Objetivos!$P$3:$X$164,6,0)</f>
        <v>1792</v>
      </c>
      <c r="F37" s="40">
        <f t="shared" ref="F37" si="7">+D37/E37</f>
        <v>0.46818638392857143</v>
      </c>
      <c r="G37" s="44">
        <f>RANK($F37,F36:F38,0)</f>
        <v>3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</row>
    <row r="38" spans="1:18" ht="15.75" x14ac:dyDescent="0.25">
      <c r="A38" s="24" t="s">
        <v>209</v>
      </c>
      <c r="B38" s="38" t="s">
        <v>688</v>
      </c>
      <c r="C38" s="26" t="s">
        <v>693</v>
      </c>
      <c r="D38" s="113">
        <f>IFERROR(VLOOKUP(B38,'Vtas AS'!$A$1:$B$170,2,0),0)</f>
        <v>1253.5300000000002</v>
      </c>
      <c r="E38" s="113">
        <f>VLOOKUP(B38,Objetivos!$P$3:$X$164,6,0)</f>
        <v>1870.5968000000003</v>
      </c>
      <c r="F38" s="40">
        <f t="shared" ref="F38" si="8">+D38/E38</f>
        <v>0.67012303239265669</v>
      </c>
      <c r="G38" s="44">
        <f>RANK($F38,F36:F38,0)</f>
        <v>2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  <row r="39" spans="1:18" ht="15.75" x14ac:dyDescent="0.25">
      <c r="A39" s="19" t="s">
        <v>7</v>
      </c>
      <c r="B39" s="37" t="s">
        <v>46</v>
      </c>
      <c r="C39" s="25" t="s">
        <v>249</v>
      </c>
      <c r="D39" s="112">
        <f>IFERROR(VLOOKUP(B39,'Vtas AS'!$A$1:$B$170,2,0),0)</f>
        <v>2070.4900000000002</v>
      </c>
      <c r="E39" s="112">
        <f>VLOOKUP(B39,Objetivos!$P$3:$X$164,6,0)</f>
        <v>5356.5096000000003</v>
      </c>
      <c r="F39" s="39">
        <f t="shared" si="5"/>
        <v>0.38653715845109288</v>
      </c>
      <c r="G39" s="44">
        <f>RANK($F39,F39:F40,0)</f>
        <v>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</row>
    <row r="40" spans="1:18" ht="15.75" x14ac:dyDescent="0.25">
      <c r="A40" s="19" t="s">
        <v>7</v>
      </c>
      <c r="B40" s="37" t="s">
        <v>47</v>
      </c>
      <c r="C40" s="25" t="s">
        <v>250</v>
      </c>
      <c r="D40" s="112">
        <f>IFERROR(VLOOKUP(B40,'Vtas AS'!$A$1:$B$170,2,0),0)</f>
        <v>12138.430000000002</v>
      </c>
      <c r="E40" s="112">
        <f>VLOOKUP(B40,Objetivos!$P$3:$X$164,6,0)</f>
        <v>5582.0220952380951</v>
      </c>
      <c r="F40" s="39">
        <f t="shared" si="5"/>
        <v>2.1745578560778251</v>
      </c>
      <c r="G40" s="44">
        <f>RANK($F40,F39:F40,0)</f>
        <v>1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</row>
    <row r="41" spans="1:18" ht="15.75" x14ac:dyDescent="0.25">
      <c r="A41" s="19" t="s">
        <v>7</v>
      </c>
      <c r="B41" s="37" t="s">
        <v>48</v>
      </c>
      <c r="C41" s="25" t="s">
        <v>251</v>
      </c>
      <c r="D41" s="112">
        <f>IFERROR(VLOOKUP(B41,'Vtas AS'!$A$1:$B$170,2,0),0)</f>
        <v>667.5</v>
      </c>
      <c r="E41" s="112">
        <f>VLOOKUP(B41,Objetivos!$P$3:$X$164,6,0)</f>
        <v>1886.7424000000001</v>
      </c>
      <c r="F41" s="39">
        <f t="shared" si="5"/>
        <v>0.35378438519217037</v>
      </c>
      <c r="G41" s="45">
        <f>RANK($F41,F41:F42,0)</f>
        <v>2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</row>
    <row r="42" spans="1:18" ht="15.75" x14ac:dyDescent="0.25">
      <c r="A42" s="19" t="s">
        <v>7</v>
      </c>
      <c r="B42" s="37" t="s">
        <v>49</v>
      </c>
      <c r="C42" s="25" t="s">
        <v>252</v>
      </c>
      <c r="D42" s="112">
        <f>IFERROR(VLOOKUP(B42,'Vtas AS'!$A$1:$B$170,2,0),0)</f>
        <v>1963.9699999999996</v>
      </c>
      <c r="E42" s="112">
        <f>VLOOKUP(B42,Objetivos!$P$3:$X$164,6,0)</f>
        <v>4974.9023999999999</v>
      </c>
      <c r="F42" s="39">
        <f t="shared" si="5"/>
        <v>0.3947755839390939</v>
      </c>
      <c r="G42" s="45">
        <f>RANK($F42,F41:F42,0)</f>
        <v>1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</row>
    <row r="43" spans="1:18" ht="15.75" x14ac:dyDescent="0.25">
      <c r="A43" s="19" t="s">
        <v>7</v>
      </c>
      <c r="B43" s="37" t="s">
        <v>50</v>
      </c>
      <c r="C43" s="25" t="s">
        <v>253</v>
      </c>
      <c r="D43" s="112">
        <f>IFERROR(VLOOKUP(B43,'Vtas AS'!$A$1:$B$170,2,0),0)</f>
        <v>5450.2300000000005</v>
      </c>
      <c r="E43" s="112">
        <f>VLOOKUP(B43,Objetivos!$P$3:$X$164,6,0)</f>
        <v>7817.1974736842112</v>
      </c>
      <c r="F43" s="39">
        <f t="shared" si="5"/>
        <v>0.69721022378514008</v>
      </c>
      <c r="G43" s="44">
        <f>RANK($F43,F43:F44,0)</f>
        <v>1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</row>
    <row r="44" spans="1:18" ht="15.75" x14ac:dyDescent="0.25">
      <c r="A44" s="19" t="s">
        <v>7</v>
      </c>
      <c r="B44" s="37" t="s">
        <v>51</v>
      </c>
      <c r="C44" s="25" t="s">
        <v>254</v>
      </c>
      <c r="D44" s="112">
        <f>IFERROR(VLOOKUP(B44,'Vtas AS'!$A$1:$B$170,2,0),0)</f>
        <v>637.22</v>
      </c>
      <c r="E44" s="112">
        <f>VLOOKUP(B44,Objetivos!$P$3:$X$164,6,0)</f>
        <v>3217.4689523809525</v>
      </c>
      <c r="F44" s="39">
        <f t="shared" si="5"/>
        <v>0.19805008515418687</v>
      </c>
      <c r="G44" s="44">
        <f>RANK($F44,F43:F44,0)</f>
        <v>2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</row>
    <row r="45" spans="1:18" ht="15.75" x14ac:dyDescent="0.25">
      <c r="A45" s="19" t="s">
        <v>7</v>
      </c>
      <c r="B45" s="37" t="s">
        <v>52</v>
      </c>
      <c r="C45" s="25" t="s">
        <v>255</v>
      </c>
      <c r="D45" s="112">
        <f>IFERROR(VLOOKUP(B45,'Vtas AS'!$A$1:$B$170,2,0),0)</f>
        <v>3476.4899999999993</v>
      </c>
      <c r="E45" s="112">
        <f>VLOOKUP(B45,Objetivos!$P$3:$X$164,6,0)</f>
        <v>3189.9535238095241</v>
      </c>
      <c r="F45" s="39">
        <f t="shared" si="5"/>
        <v>1.0898246554540036</v>
      </c>
      <c r="G45" s="45">
        <f>RANK($F45,F45:F46,0)</f>
        <v>1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</row>
    <row r="46" spans="1:18" ht="15.75" x14ac:dyDescent="0.25">
      <c r="A46" s="19" t="s">
        <v>7</v>
      </c>
      <c r="B46" s="37" t="s">
        <v>53</v>
      </c>
      <c r="C46" s="25" t="s">
        <v>256</v>
      </c>
      <c r="D46" s="112">
        <f>IFERROR(VLOOKUP(B46,'Vtas AS'!$A$1:$B$170,2,0),0)</f>
        <v>1902.74</v>
      </c>
      <c r="E46" s="112">
        <f>VLOOKUP(B46,Objetivos!$P$3:$X$164,6,0)</f>
        <v>4258.7856000000002</v>
      </c>
      <c r="F46" s="39">
        <f t="shared" si="5"/>
        <v>0.44677994590758452</v>
      </c>
      <c r="G46" s="45">
        <f>RANK($F46,F45:F46,0)</f>
        <v>2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</row>
    <row r="47" spans="1:18" ht="15.75" x14ac:dyDescent="0.25">
      <c r="A47" s="19" t="s">
        <v>7</v>
      </c>
      <c r="B47" s="37" t="s">
        <v>54</v>
      </c>
      <c r="C47" s="25" t="s">
        <v>257</v>
      </c>
      <c r="D47" s="112">
        <f>IFERROR(VLOOKUP(B47,'Vtas AS'!$A$1:$B$170,2,0),0)</f>
        <v>3663.88</v>
      </c>
      <c r="E47" s="112">
        <f>VLOOKUP(B47,Objetivos!$P$3:$X$164,6,0)</f>
        <v>1609.5634285714286</v>
      </c>
      <c r="F47" s="39">
        <f t="shared" si="5"/>
        <v>2.2763191154584597</v>
      </c>
      <c r="G47" s="44">
        <f>RANK($F47,F47:F48,0)</f>
        <v>1</v>
      </c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</row>
    <row r="48" spans="1:18" ht="15.75" x14ac:dyDescent="0.25">
      <c r="A48" s="19" t="s">
        <v>7</v>
      </c>
      <c r="B48" s="37" t="s">
        <v>55</v>
      </c>
      <c r="C48" s="25" t="s">
        <v>258</v>
      </c>
      <c r="D48" s="112">
        <f>IFERROR(VLOOKUP(B48,'Vtas AS'!$A$1:$B$170,2,0),0)</f>
        <v>3189.13</v>
      </c>
      <c r="E48" s="112">
        <f>VLOOKUP(B48,Objetivos!$P$3:$X$164,6,0)</f>
        <v>2600.8129523809525</v>
      </c>
      <c r="F48" s="39">
        <f t="shared" si="5"/>
        <v>1.2262050591067934</v>
      </c>
      <c r="G48" s="44">
        <f>RANK($F48,F47:F48,0)</f>
        <v>2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</row>
    <row r="49" spans="1:18" ht="15.75" x14ac:dyDescent="0.25">
      <c r="A49" s="19" t="s">
        <v>7</v>
      </c>
      <c r="B49" s="37" t="s">
        <v>775</v>
      </c>
      <c r="C49" s="25" t="s">
        <v>838</v>
      </c>
      <c r="D49" s="112">
        <f>IFERROR(VLOOKUP(B49,'Vtas AS'!$A$1:$B$170,2,0),0)</f>
        <v>2288.58</v>
      </c>
      <c r="E49" s="112">
        <f>VLOOKUP(B49,Objetivos!$P$3:$X$164,6,0)</f>
        <v>2080</v>
      </c>
      <c r="F49" s="39">
        <f t="shared" ref="F49:F50" si="9">+D49/E49</f>
        <v>1.1002788461538462</v>
      </c>
      <c r="G49" s="45">
        <f>RANK($F49,F49:F50,0)</f>
        <v>1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</row>
    <row r="50" spans="1:18" ht="15.75" x14ac:dyDescent="0.25">
      <c r="A50" s="19" t="s">
        <v>7</v>
      </c>
      <c r="B50" s="37" t="s">
        <v>176</v>
      </c>
      <c r="C50" s="25" t="s">
        <v>259</v>
      </c>
      <c r="D50" s="112">
        <f>IFERROR(VLOOKUP(B50,'Vtas AS'!$A$1:$B$170,2,0),0)</f>
        <v>1327.4199999999998</v>
      </c>
      <c r="E50" s="112">
        <f>VLOOKUP(B50,Objetivos!$P$3:$X$164,6,0)</f>
        <v>2631.8677894736848</v>
      </c>
      <c r="F50" s="39">
        <f t="shared" si="9"/>
        <v>0.50436424098090982</v>
      </c>
      <c r="G50" s="45">
        <f>RANK($F50,F49:F50,0)</f>
        <v>2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</row>
    <row r="51" spans="1:18" ht="15.75" x14ac:dyDescent="0.25">
      <c r="A51" s="24" t="s">
        <v>10</v>
      </c>
      <c r="B51" s="38" t="s">
        <v>71</v>
      </c>
      <c r="C51" s="26" t="s">
        <v>260</v>
      </c>
      <c r="D51" s="113">
        <f>IFERROR(VLOOKUP(B51,'Vtas AS'!$A$1:$B$170,2,0),0)</f>
        <v>3676.6799999999994</v>
      </c>
      <c r="E51" s="113">
        <f>VLOOKUP(B51,Objetivos!$P$3:$X$164,6,0)</f>
        <v>5019.4986666666664</v>
      </c>
      <c r="F51" s="40">
        <f t="shared" si="5"/>
        <v>0.73247952517967252</v>
      </c>
      <c r="G51" s="45">
        <f>RANK($F51,F51:F52,0)</f>
        <v>2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</row>
    <row r="52" spans="1:18" ht="15.75" x14ac:dyDescent="0.25">
      <c r="A52" s="24" t="s">
        <v>10</v>
      </c>
      <c r="B52" s="38" t="s">
        <v>72</v>
      </c>
      <c r="C52" s="26" t="s">
        <v>261</v>
      </c>
      <c r="D52" s="113">
        <f>IFERROR(VLOOKUP(B52,'Vtas AS'!$A$1:$B$170,2,0),0)</f>
        <v>5277.34</v>
      </c>
      <c r="E52" s="113">
        <f>VLOOKUP(B52,Objetivos!$P$3:$X$164,6,0)</f>
        <v>6458.2925714285711</v>
      </c>
      <c r="F52" s="40">
        <f t="shared" si="5"/>
        <v>0.81714167353565015</v>
      </c>
      <c r="G52" s="45">
        <f>RANK($F52,F51:F52,0)</f>
        <v>1</v>
      </c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</row>
    <row r="53" spans="1:18" ht="15.75" x14ac:dyDescent="0.25">
      <c r="A53" s="24" t="s">
        <v>10</v>
      </c>
      <c r="B53" s="38" t="s">
        <v>75</v>
      </c>
      <c r="C53" s="26" t="s">
        <v>262</v>
      </c>
      <c r="D53" s="113">
        <f>IFERROR(VLOOKUP(B53,'Vtas AS'!$A$1:$B$170,2,0),0)</f>
        <v>3047.8199999999993</v>
      </c>
      <c r="E53" s="113">
        <f>VLOOKUP(B53,Objetivos!$P$3:$X$164,6,0)</f>
        <v>5297.7249523809523</v>
      </c>
      <c r="F53" s="40">
        <f t="shared" si="5"/>
        <v>0.5753073304853662</v>
      </c>
      <c r="G53" s="44">
        <f>RANK($F53,F53:F54,0)</f>
        <v>1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</row>
    <row r="54" spans="1:18" ht="15.75" x14ac:dyDescent="0.25">
      <c r="A54" s="24" t="s">
        <v>10</v>
      </c>
      <c r="B54" s="38" t="s">
        <v>77</v>
      </c>
      <c r="C54" s="26" t="s">
        <v>263</v>
      </c>
      <c r="D54" s="113">
        <f>IFERROR(VLOOKUP(B54,'Vtas AS'!$A$1:$B$170,2,0),0)</f>
        <v>350.28999999999996</v>
      </c>
      <c r="E54" s="113">
        <f>VLOOKUP(B54,Objetivos!$P$3:$X$164,6,0)</f>
        <v>2687.9817142857146</v>
      </c>
      <c r="F54" s="40">
        <f t="shared" si="5"/>
        <v>0.13031710674902547</v>
      </c>
      <c r="G54" s="44">
        <f>RANK($F54,F53:F54,0)</f>
        <v>2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</row>
    <row r="55" spans="1:18" ht="15.75" x14ac:dyDescent="0.25">
      <c r="A55" s="24" t="s">
        <v>10</v>
      </c>
      <c r="B55" s="38" t="s">
        <v>78</v>
      </c>
      <c r="C55" s="26" t="s">
        <v>264</v>
      </c>
      <c r="D55" s="113">
        <f>IFERROR(VLOOKUP(B55,'Vtas AS'!$A$1:$B$170,2,0),0)</f>
        <v>2853.9500000000007</v>
      </c>
      <c r="E55" s="113">
        <f>VLOOKUP(B55,Objetivos!$P$3:$X$164,6,0)</f>
        <v>3522.5569523809522</v>
      </c>
      <c r="F55" s="40">
        <f t="shared" si="5"/>
        <v>0.81019272039617996</v>
      </c>
      <c r="G55" s="45">
        <f>RANK($F55,F55:F56,0)</f>
        <v>2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</row>
    <row r="56" spans="1:18" ht="15.75" x14ac:dyDescent="0.25">
      <c r="A56" s="24" t="s">
        <v>10</v>
      </c>
      <c r="B56" s="38" t="s">
        <v>80</v>
      </c>
      <c r="C56" s="26" t="s">
        <v>265</v>
      </c>
      <c r="D56" s="113">
        <f>IFERROR(VLOOKUP(B56,'Vtas AS'!$A$1:$B$170,2,0),0)</f>
        <v>4870.2299999999996</v>
      </c>
      <c r="E56" s="113">
        <f>VLOOKUP(B56,Objetivos!$P$3:$X$164,6,0)</f>
        <v>4453.4666666666662</v>
      </c>
      <c r="F56" s="40">
        <f t="shared" ref="F56:F60" si="10">+D56/E56</f>
        <v>1.0935817789886531</v>
      </c>
      <c r="G56" s="45">
        <f>RANK($F56,F55:F56,0)</f>
        <v>1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</row>
    <row r="57" spans="1:18" ht="15.75" x14ac:dyDescent="0.25">
      <c r="A57" s="24" t="s">
        <v>10</v>
      </c>
      <c r="B57" s="38" t="s">
        <v>81</v>
      </c>
      <c r="C57" s="26" t="s">
        <v>266</v>
      </c>
      <c r="D57" s="113">
        <f>IFERROR(VLOOKUP(B57,'Vtas AS'!$A$1:$B$170,2,0),0)</f>
        <v>4014.41</v>
      </c>
      <c r="E57" s="113">
        <f>VLOOKUP(B57,Objetivos!$P$3:$X$164,6,0)</f>
        <v>4709.2106666666668</v>
      </c>
      <c r="F57" s="40">
        <f t="shared" si="10"/>
        <v>0.8524592090167693</v>
      </c>
      <c r="G57" s="44">
        <f>RANK($F57,F57:F59,0)</f>
        <v>2</v>
      </c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</row>
    <row r="58" spans="1:18" ht="15.75" x14ac:dyDescent="0.25">
      <c r="A58" s="24" t="s">
        <v>10</v>
      </c>
      <c r="B58" s="38" t="s">
        <v>83</v>
      </c>
      <c r="C58" s="26" t="s">
        <v>267</v>
      </c>
      <c r="D58" s="113">
        <f>IFERROR(VLOOKUP(B58,'Vtas AS'!$A$1:$B$170,2,0),0)</f>
        <v>4853.2600000000011</v>
      </c>
      <c r="E58" s="113">
        <f>VLOOKUP(B58,Objetivos!$P$3:$X$164,6,0)</f>
        <v>5488.0407999999998</v>
      </c>
      <c r="F58" s="40">
        <f t="shared" si="10"/>
        <v>0.88433380451544774</v>
      </c>
      <c r="G58" s="44">
        <f>RANK($F58,F57:F59,0)</f>
        <v>1</v>
      </c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</row>
    <row r="59" spans="1:18" ht="15.75" x14ac:dyDescent="0.25">
      <c r="A59" s="24" t="s">
        <v>10</v>
      </c>
      <c r="B59" s="38" t="s">
        <v>85</v>
      </c>
      <c r="C59" s="26" t="s">
        <v>268</v>
      </c>
      <c r="D59" s="113">
        <f>IFERROR(VLOOKUP(B59,'Vtas AS'!$A$1:$B$170,2,0),0)</f>
        <v>2508.08</v>
      </c>
      <c r="E59" s="113">
        <f>VLOOKUP(B59,Objetivos!$P$3:$X$164,6,0)</f>
        <v>3317.4308571428573</v>
      </c>
      <c r="F59" s="40">
        <f t="shared" si="10"/>
        <v>0.75603082867568427</v>
      </c>
      <c r="G59" s="44">
        <f>RANK($F59,F57:F59,0)</f>
        <v>3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</row>
    <row r="60" spans="1:18" ht="15.75" x14ac:dyDescent="0.25">
      <c r="A60" s="19" t="s">
        <v>211</v>
      </c>
      <c r="B60" s="37" t="s">
        <v>73</v>
      </c>
      <c r="C60" s="25" t="s">
        <v>269</v>
      </c>
      <c r="D60" s="112">
        <f>IFERROR(VLOOKUP(B60,'Vtas AS'!$A$1:$B$170,2,0),0)</f>
        <v>3129.6200000000003</v>
      </c>
      <c r="E60" s="112">
        <f>VLOOKUP(B60,Objetivos!$P$3:$X$164,6,0)</f>
        <v>4413.0308571428568</v>
      </c>
      <c r="F60" s="39">
        <f t="shared" si="10"/>
        <v>0.70917700358574443</v>
      </c>
      <c r="G60" s="45">
        <f>RANK($F60,F60:F61,0)</f>
        <v>1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</row>
    <row r="61" spans="1:18" ht="15.75" x14ac:dyDescent="0.25">
      <c r="A61" s="19" t="s">
        <v>211</v>
      </c>
      <c r="B61" s="37" t="s">
        <v>74</v>
      </c>
      <c r="C61" s="25" t="s">
        <v>270</v>
      </c>
      <c r="D61" s="112">
        <f>IFERROR(VLOOKUP(B61,'Vtas AS'!$A$1:$B$170,2,0),0)</f>
        <v>2618.15</v>
      </c>
      <c r="E61" s="112">
        <f>VLOOKUP(B61,Objetivos!$P$3:$X$164,6,0)</f>
        <v>4816.2392380952388</v>
      </c>
      <c r="F61" s="39">
        <f t="shared" ref="F61:F63" si="11">+D61/E61</f>
        <v>0.54360879320343836</v>
      </c>
      <c r="G61" s="45">
        <f>RANK($F61,F60:F61,0)</f>
        <v>2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</row>
    <row r="62" spans="1:18" ht="15.75" x14ac:dyDescent="0.25">
      <c r="A62" s="19" t="s">
        <v>211</v>
      </c>
      <c r="B62" s="37" t="s">
        <v>76</v>
      </c>
      <c r="C62" s="25" t="s">
        <v>271</v>
      </c>
      <c r="D62" s="112">
        <f>IFERROR(VLOOKUP(B62,'Vtas AS'!$A$1:$B$170,2,0),0)</f>
        <v>993.4</v>
      </c>
      <c r="E62" s="112">
        <f>VLOOKUP(B62,Objetivos!$P$3:$X$164,6,0)</f>
        <v>2408.3451428571429</v>
      </c>
      <c r="F62" s="39">
        <f t="shared" si="11"/>
        <v>0.41248240641350881</v>
      </c>
      <c r="G62" s="44">
        <f>RANK($F62,F62:F63,0)</f>
        <v>1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</row>
    <row r="63" spans="1:18" ht="15.75" x14ac:dyDescent="0.25">
      <c r="A63" s="19" t="s">
        <v>211</v>
      </c>
      <c r="B63" s="37" t="s">
        <v>79</v>
      </c>
      <c r="C63" s="25" t="s">
        <v>272</v>
      </c>
      <c r="D63" s="112">
        <f>IFERROR(VLOOKUP(B63,'Vtas AS'!$A$1:$B$170,2,0),0)</f>
        <v>591.56999999999994</v>
      </c>
      <c r="E63" s="112">
        <f>VLOOKUP(B63,Objetivos!$P$3:$X$164,6,0)</f>
        <v>5310.2057142857147</v>
      </c>
      <c r="F63" s="39">
        <f t="shared" si="11"/>
        <v>0.11140246382706721</v>
      </c>
      <c r="G63" s="44">
        <f>RANK($F63,F62:F63,0)</f>
        <v>2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</row>
    <row r="64" spans="1:18" ht="15.75" x14ac:dyDescent="0.25">
      <c r="A64" s="19" t="s">
        <v>211</v>
      </c>
      <c r="B64" s="37" t="s">
        <v>82</v>
      </c>
      <c r="C64" s="25" t="s">
        <v>273</v>
      </c>
      <c r="D64" s="112">
        <f>IFERROR(VLOOKUP(B64,'Vtas AS'!$A$1:$B$170,2,0),0)</f>
        <v>465.11999999999989</v>
      </c>
      <c r="E64" s="112">
        <f>VLOOKUP(B64,Objetivos!$P$3:$X$164,6,0)</f>
        <v>3405.8148571428574</v>
      </c>
      <c r="F64" s="39">
        <f t="shared" ref="F64:F67" si="12">+D64/E64</f>
        <v>0.13656643696427753</v>
      </c>
      <c r="G64" s="45">
        <f>RANK($F64,F64:F65,0)</f>
        <v>2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</row>
    <row r="65" spans="1:18" ht="15.75" x14ac:dyDescent="0.25">
      <c r="A65" s="19" t="s">
        <v>211</v>
      </c>
      <c r="B65" s="37" t="s">
        <v>84</v>
      </c>
      <c r="C65" s="25" t="s">
        <v>274</v>
      </c>
      <c r="D65" s="112">
        <f>IFERROR(VLOOKUP(B65,'Vtas AS'!$A$1:$B$170,2,0),0)</f>
        <v>5363.1999999999989</v>
      </c>
      <c r="E65" s="112">
        <f>VLOOKUP(B65,Objetivos!$P$3:$X$164,6,0)</f>
        <v>4307.4080000000004</v>
      </c>
      <c r="F65" s="39">
        <f t="shared" si="12"/>
        <v>1.2451107487379878</v>
      </c>
      <c r="G65" s="45">
        <f>RANK($F65,F64:F65,0)</f>
        <v>1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</row>
    <row r="66" spans="1:18" ht="15.75" x14ac:dyDescent="0.25">
      <c r="A66" s="19" t="s">
        <v>211</v>
      </c>
      <c r="B66" s="37" t="s">
        <v>86</v>
      </c>
      <c r="C66" s="25" t="s">
        <v>275</v>
      </c>
      <c r="D66" s="112">
        <f>IFERROR(VLOOKUP(B66,'Vtas AS'!$A$1:$B$170,2,0),0)</f>
        <v>3371.67</v>
      </c>
      <c r="E66" s="112">
        <f>VLOOKUP(B66,Objetivos!$P$3:$X$164,6,0)</f>
        <v>2650.7702857142858</v>
      </c>
      <c r="F66" s="39">
        <f t="shared" si="12"/>
        <v>1.2719585767845809</v>
      </c>
      <c r="G66" s="44">
        <f>RANK($F66,F66:F67,0)</f>
        <v>1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</row>
    <row r="67" spans="1:18" ht="15.75" x14ac:dyDescent="0.25">
      <c r="A67" s="19" t="s">
        <v>211</v>
      </c>
      <c r="B67" s="37" t="s">
        <v>181</v>
      </c>
      <c r="C67" s="25" t="s">
        <v>277</v>
      </c>
      <c r="D67" s="112">
        <f>IFERROR(VLOOKUP(B67,'Vtas AS'!$A$1:$B$170,2,0),0)</f>
        <v>1826.47</v>
      </c>
      <c r="E67" s="112">
        <f>VLOOKUP(B67,Objetivos!$P$3:$X$164,6,0)</f>
        <v>2023.7577142857144</v>
      </c>
      <c r="F67" s="39">
        <f t="shared" si="12"/>
        <v>0.90251416318610689</v>
      </c>
      <c r="G67" s="44">
        <f>RANK($F67,F66:F67,0)</f>
        <v>2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</row>
    <row r="68" spans="1:18" ht="15.75" x14ac:dyDescent="0.25">
      <c r="A68" s="19" t="s">
        <v>211</v>
      </c>
      <c r="B68" s="37" t="s">
        <v>87</v>
      </c>
      <c r="C68" s="25" t="s">
        <v>276</v>
      </c>
      <c r="D68" s="112">
        <f>IFERROR(VLOOKUP(B68,'Vtas AS'!$A$1:$B$170,2,0),0)</f>
        <v>2734.1899999999996</v>
      </c>
      <c r="E68" s="112">
        <f>VLOOKUP(B68,Objetivos!$P$3:$X$164,6,0)</f>
        <v>3338.2369523809525</v>
      </c>
      <c r="F68" s="39">
        <f t="shared" ref="F68" si="13">+D68/E68</f>
        <v>0.8190521041503287</v>
      </c>
      <c r="G68" s="44">
        <f>RANK($F68,F68:F69,0)</f>
        <v>1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</row>
    <row r="69" spans="1:18" ht="15.75" x14ac:dyDescent="0.25">
      <c r="A69" s="19" t="s">
        <v>211</v>
      </c>
      <c r="B69" s="37" t="s">
        <v>689</v>
      </c>
      <c r="C69" s="25" t="s">
        <v>690</v>
      </c>
      <c r="D69" s="112">
        <f>IFERROR(VLOOKUP(B69,'Vtas AS'!$A$1:$B$170,2,0),0)</f>
        <v>1218.18</v>
      </c>
      <c r="E69" s="112">
        <f>VLOOKUP(B69,Objetivos!$P$3:$X$164,6,0)</f>
        <v>1799.1961904761906</v>
      </c>
      <c r="F69" s="39">
        <f t="shared" ref="F69" si="14">+D69/E69</f>
        <v>0.67706901918105222</v>
      </c>
      <c r="G69" s="44">
        <f>RANK($F69,F68:F69,0)</f>
        <v>2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</row>
    <row r="70" spans="1:18" ht="15.75" x14ac:dyDescent="0.25">
      <c r="A70" s="24" t="s">
        <v>14</v>
      </c>
      <c r="B70" s="38" t="s">
        <v>63</v>
      </c>
      <c r="C70" s="26" t="s">
        <v>278</v>
      </c>
      <c r="D70" s="113">
        <f>IFERROR(VLOOKUP(B70,'Vtas AS'!$A$1:$B$170,2,0),0)</f>
        <v>3485.25</v>
      </c>
      <c r="E70" s="113">
        <f>VLOOKUP(B70,Objetivos!$P$3:$X$164,6,0)</f>
        <v>4220.8548571428573</v>
      </c>
      <c r="F70" s="40">
        <f t="shared" ref="F70:F78" si="15">+D70/E70</f>
        <v>0.82572135691943782</v>
      </c>
      <c r="G70" s="45">
        <f>RANK($F70,F70:F71,0)</f>
        <v>1</v>
      </c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</row>
    <row r="71" spans="1:18" ht="15.75" x14ac:dyDescent="0.25">
      <c r="A71" s="24" t="s">
        <v>14</v>
      </c>
      <c r="B71" s="38" t="s">
        <v>64</v>
      </c>
      <c r="C71" s="26" t="s">
        <v>279</v>
      </c>
      <c r="D71" s="113">
        <f>IFERROR(VLOOKUP(B71,'Vtas AS'!$A$1:$B$170,2,0),0)</f>
        <v>4598.49</v>
      </c>
      <c r="E71" s="113">
        <f>VLOOKUP(B71,Objetivos!$P$3:$X$164,6,0)</f>
        <v>6047.3752000000004</v>
      </c>
      <c r="F71" s="40">
        <f t="shared" si="15"/>
        <v>0.76041089694583519</v>
      </c>
      <c r="G71" s="45">
        <f>RANK($F71,F70:F71,0)</f>
        <v>2</v>
      </c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</row>
    <row r="72" spans="1:18" ht="15.75" x14ac:dyDescent="0.25">
      <c r="A72" s="24" t="s">
        <v>14</v>
      </c>
      <c r="B72" s="38" t="s">
        <v>65</v>
      </c>
      <c r="C72" s="26" t="s">
        <v>280</v>
      </c>
      <c r="D72" s="113">
        <f>IFERROR(VLOOKUP(B72,'Vtas AS'!$A$1:$B$170,2,0),0)</f>
        <v>4356.2500000000009</v>
      </c>
      <c r="E72" s="113">
        <f>VLOOKUP(B72,Objetivos!$P$3:$X$164,6,0)</f>
        <v>4648.7832000000008</v>
      </c>
      <c r="F72" s="40">
        <f t="shared" si="15"/>
        <v>0.93707316787756423</v>
      </c>
      <c r="G72" s="44">
        <f>RANK($F72,F72:F73,0)</f>
        <v>1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</row>
    <row r="73" spans="1:18" ht="15.75" x14ac:dyDescent="0.25">
      <c r="A73" s="24" t="s">
        <v>14</v>
      </c>
      <c r="B73" s="38" t="s">
        <v>66</v>
      </c>
      <c r="C73" s="26" t="s">
        <v>281</v>
      </c>
      <c r="D73" s="113">
        <f>IFERROR(VLOOKUP(B73,'Vtas AS'!$A$1:$B$170,2,0),0)</f>
        <v>2896.95</v>
      </c>
      <c r="E73" s="113">
        <f>VLOOKUP(B73,Objetivos!$P$3:$X$164,6,0)</f>
        <v>3427.4184000000005</v>
      </c>
      <c r="F73" s="40">
        <f t="shared" si="15"/>
        <v>0.84522800017645916</v>
      </c>
      <c r="G73" s="44">
        <f>RANK($F73,F72:F73,0)</f>
        <v>2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</row>
    <row r="74" spans="1:18" ht="15.75" x14ac:dyDescent="0.25">
      <c r="A74" s="24" t="s">
        <v>14</v>
      </c>
      <c r="B74" s="38" t="s">
        <v>67</v>
      </c>
      <c r="C74" s="26" t="s">
        <v>282</v>
      </c>
      <c r="D74" s="113">
        <f>IFERROR(VLOOKUP(B74,'Vtas AS'!$A$1:$B$170,2,0),0)</f>
        <v>3024.3699999999994</v>
      </c>
      <c r="E74" s="113">
        <f>VLOOKUP(B74,Objetivos!$P$3:$X$164,6,0)</f>
        <v>4598.462476190477</v>
      </c>
      <c r="F74" s="40">
        <f t="shared" si="15"/>
        <v>0.65769156879268276</v>
      </c>
      <c r="G74" s="45">
        <f>RANK($F74,F74:F75,0)</f>
        <v>1</v>
      </c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</row>
    <row r="75" spans="1:18" ht="15.75" x14ac:dyDescent="0.25">
      <c r="A75" s="24" t="s">
        <v>14</v>
      </c>
      <c r="B75" s="38" t="s">
        <v>68</v>
      </c>
      <c r="C75" s="26" t="s">
        <v>283</v>
      </c>
      <c r="D75" s="113">
        <f>IFERROR(VLOOKUP(B75,'Vtas AS'!$A$1:$B$170,2,0),0)</f>
        <v>1761.72</v>
      </c>
      <c r="E75" s="113">
        <f>VLOOKUP(B75,Objetivos!$P$3:$X$164,6,0)</f>
        <v>5861.2518095238092</v>
      </c>
      <c r="F75" s="40">
        <f t="shared" si="15"/>
        <v>0.3005706045826973</v>
      </c>
      <c r="G75" s="45">
        <f>RANK($F75,F74:F75,0)</f>
        <v>2</v>
      </c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</row>
    <row r="76" spans="1:18" ht="15.75" x14ac:dyDescent="0.25">
      <c r="A76" s="24" t="s">
        <v>14</v>
      </c>
      <c r="B76" s="38" t="s">
        <v>69</v>
      </c>
      <c r="C76" s="26" t="s">
        <v>284</v>
      </c>
      <c r="D76" s="113">
        <f>IFERROR(VLOOKUP(B76,'Vtas AS'!$A$1:$B$170,2,0),0)</f>
        <v>2131.15</v>
      </c>
      <c r="E76" s="113">
        <f>VLOOKUP(B76,Objetivos!$P$3:$X$164,6,0)</f>
        <v>3953.8008000000004</v>
      </c>
      <c r="F76" s="40">
        <f t="shared" si="15"/>
        <v>0.53901299225798116</v>
      </c>
      <c r="G76" s="44">
        <f>RANK($F76,F76:F77,0)</f>
        <v>1</v>
      </c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</row>
    <row r="77" spans="1:18" ht="15.75" x14ac:dyDescent="0.25">
      <c r="A77" s="24" t="s">
        <v>14</v>
      </c>
      <c r="B77" s="38" t="s">
        <v>70</v>
      </c>
      <c r="C77" s="26" t="s">
        <v>285</v>
      </c>
      <c r="D77" s="113">
        <f>IFERROR(VLOOKUP(B77,'Vtas AS'!$A$1:$B$170,2,0),0)</f>
        <v>2833.11</v>
      </c>
      <c r="E77" s="113">
        <f>VLOOKUP(B77,Objetivos!$P$3:$X$164,6,0)</f>
        <v>5627.932190476191</v>
      </c>
      <c r="F77" s="40">
        <f t="shared" si="15"/>
        <v>0.50340158767269816</v>
      </c>
      <c r="G77" s="44">
        <f>RANK($F77,F76:F77,0)</f>
        <v>2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</row>
    <row r="78" spans="1:18" ht="15.75" x14ac:dyDescent="0.25">
      <c r="A78" s="24" t="s">
        <v>14</v>
      </c>
      <c r="B78" s="38" t="s">
        <v>175</v>
      </c>
      <c r="C78" s="26" t="s">
        <v>286</v>
      </c>
      <c r="D78" s="113">
        <f>IFERROR(VLOOKUP(B78,'Vtas AS'!$A$1:$B$170,2,0),0)</f>
        <v>1750.0300000000002</v>
      </c>
      <c r="E78" s="113">
        <f>VLOOKUP(B78,Objetivos!$P$3:$X$164,6,0)</f>
        <v>2604.5820952380955</v>
      </c>
      <c r="F78" s="40">
        <f t="shared" si="15"/>
        <v>0.67190433474895817</v>
      </c>
      <c r="G78" s="45">
        <f>RANK($F78,F78:F80,0)</f>
        <v>2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</row>
    <row r="79" spans="1:18" ht="15.75" x14ac:dyDescent="0.25">
      <c r="A79" s="24" t="s">
        <v>14</v>
      </c>
      <c r="B79" s="38" t="s">
        <v>180</v>
      </c>
      <c r="C79" s="26" t="s">
        <v>287</v>
      </c>
      <c r="D79" s="113">
        <f>IFERROR(VLOOKUP(B79,'Vtas AS'!$A$1:$B$170,2,0),0)</f>
        <v>1950.5099999999998</v>
      </c>
      <c r="E79" s="113">
        <f>VLOOKUP(B79,Objetivos!$P$3:$X$164,6,0)</f>
        <v>2295.5</v>
      </c>
      <c r="F79" s="40">
        <f t="shared" ref="F79:F87" si="16">+D79/E79</f>
        <v>0.84971030276628179</v>
      </c>
      <c r="G79" s="45">
        <f>RANK($F79,F78:F80,0)</f>
        <v>1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</row>
    <row r="80" spans="1:18" ht="15.75" x14ac:dyDescent="0.25">
      <c r="A80" s="24" t="s">
        <v>14</v>
      </c>
      <c r="B80" s="38" t="s">
        <v>183</v>
      </c>
      <c r="C80" s="26" t="s">
        <v>288</v>
      </c>
      <c r="D80" s="113">
        <f>IFERROR(VLOOKUP(B80,'Vtas AS'!$A$1:$B$170,2,0),0)</f>
        <v>475.28999999999996</v>
      </c>
      <c r="E80" s="113">
        <f>VLOOKUP(B80,Objetivos!$P$3:$X$164,6,0)</f>
        <v>2939.897904761905</v>
      </c>
      <c r="F80" s="40">
        <f t="shared" si="16"/>
        <v>0.16166887946351746</v>
      </c>
      <c r="G80" s="45">
        <f>RANK($F80,F78:F80,0)</f>
        <v>3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</row>
    <row r="81" spans="1:18" ht="15.75" x14ac:dyDescent="0.25">
      <c r="A81" s="19" t="s">
        <v>13</v>
      </c>
      <c r="B81" s="37" t="s">
        <v>136</v>
      </c>
      <c r="C81" s="25" t="s">
        <v>289</v>
      </c>
      <c r="D81" s="112">
        <f>IFERROR(VLOOKUP(B81,'Vtas AS'!$A$1:$B$170,2,0),0)</f>
        <v>4575.16</v>
      </c>
      <c r="E81" s="112">
        <f>VLOOKUP(B81,Objetivos!$P$3:$X$164,6,0)</f>
        <v>6089.0064761904769</v>
      </c>
      <c r="F81" s="39">
        <f t="shared" si="16"/>
        <v>0.75138038001601881</v>
      </c>
      <c r="G81" s="44">
        <f>RANK($F81,F81:F82,0)</f>
        <v>1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</row>
    <row r="82" spans="1:18" ht="15.75" x14ac:dyDescent="0.25">
      <c r="A82" s="19" t="s">
        <v>13</v>
      </c>
      <c r="B82" s="37" t="s">
        <v>137</v>
      </c>
      <c r="C82" s="25" t="s">
        <v>290</v>
      </c>
      <c r="D82" s="112">
        <f>IFERROR(VLOOKUP(B82,'Vtas AS'!$A$1:$B$170,2,0),0)</f>
        <v>1514.4799999999998</v>
      </c>
      <c r="E82" s="112">
        <f>VLOOKUP(B82,Objetivos!$P$3:$X$164,6,0)</f>
        <v>3677.7074285714293</v>
      </c>
      <c r="F82" s="39">
        <f t="shared" si="16"/>
        <v>0.41180002200128391</v>
      </c>
      <c r="G82" s="44">
        <f>RANK($F82,F81:F82,0)</f>
        <v>2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</row>
    <row r="83" spans="1:18" ht="15.75" x14ac:dyDescent="0.25">
      <c r="A83" s="19" t="s">
        <v>13</v>
      </c>
      <c r="B83" s="37" t="s">
        <v>138</v>
      </c>
      <c r="C83" s="25" t="s">
        <v>291</v>
      </c>
      <c r="D83" s="112">
        <f>IFERROR(VLOOKUP(B83,'Vtas AS'!$A$1:$B$170,2,0),0)</f>
        <v>1603.75</v>
      </c>
      <c r="E83" s="112">
        <f>VLOOKUP(B83,Objetivos!$P$3:$X$164,6,0)</f>
        <v>4727.8047999999999</v>
      </c>
      <c r="F83" s="39">
        <f t="shared" si="16"/>
        <v>0.33921662755619691</v>
      </c>
      <c r="G83" s="45">
        <f>RANK($F83,F83:F84,0)</f>
        <v>2</v>
      </c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</row>
    <row r="84" spans="1:18" ht="15.75" x14ac:dyDescent="0.25">
      <c r="A84" s="19" t="s">
        <v>13</v>
      </c>
      <c r="B84" s="37" t="s">
        <v>139</v>
      </c>
      <c r="C84" s="25" t="s">
        <v>292</v>
      </c>
      <c r="D84" s="112">
        <f>IFERROR(VLOOKUP(B84,'Vtas AS'!$A$1:$B$170,2,0),0)</f>
        <v>3636.75</v>
      </c>
      <c r="E84" s="112">
        <f>VLOOKUP(B84,Objetivos!$P$3:$X$164,6,0)</f>
        <v>6193.4674285714282</v>
      </c>
      <c r="F84" s="39">
        <f t="shared" si="16"/>
        <v>0.58719126917873288</v>
      </c>
      <c r="G84" s="45">
        <f>RANK($F84,F83:F84,0)</f>
        <v>1</v>
      </c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</row>
    <row r="85" spans="1:18" ht="15.75" x14ac:dyDescent="0.25">
      <c r="A85" s="19" t="s">
        <v>13</v>
      </c>
      <c r="B85" s="37" t="s">
        <v>140</v>
      </c>
      <c r="C85" s="25" t="s">
        <v>293</v>
      </c>
      <c r="D85" s="112">
        <f>IFERROR(VLOOKUP(B85,'Vtas AS'!$A$1:$B$170,2,0),0)</f>
        <v>2581.67</v>
      </c>
      <c r="E85" s="112">
        <f>VLOOKUP(B85,Objetivos!$P$3:$X$164,6,0)</f>
        <v>4018.248380952381</v>
      </c>
      <c r="F85" s="39">
        <f t="shared" si="16"/>
        <v>0.64248641578201993</v>
      </c>
      <c r="G85" s="44">
        <f>RANK($F85,F85:F86,0)</f>
        <v>1</v>
      </c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</row>
    <row r="86" spans="1:18" ht="15.75" x14ac:dyDescent="0.25">
      <c r="A86" s="19" t="s">
        <v>13</v>
      </c>
      <c r="B86" s="37" t="s">
        <v>141</v>
      </c>
      <c r="C86" s="25" t="s">
        <v>294</v>
      </c>
      <c r="D86" s="112">
        <f>IFERROR(VLOOKUP(B86,'Vtas AS'!$A$1:$B$170,2,0),0)</f>
        <v>1125.5999999999999</v>
      </c>
      <c r="E86" s="112">
        <f>VLOOKUP(B86,Objetivos!$P$3:$X$164,6,0)</f>
        <v>5085.6167619047628</v>
      </c>
      <c r="F86" s="39">
        <f t="shared" si="16"/>
        <v>0.22133008692900771</v>
      </c>
      <c r="G86" s="44">
        <f>RANK($F86,F85:F86,0)</f>
        <v>2</v>
      </c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</row>
    <row r="87" spans="1:18" ht="15.75" x14ac:dyDescent="0.25">
      <c r="A87" s="19" t="s">
        <v>13</v>
      </c>
      <c r="B87" s="37" t="s">
        <v>142</v>
      </c>
      <c r="C87" s="25" t="s">
        <v>295</v>
      </c>
      <c r="D87" s="112">
        <f>IFERROR(VLOOKUP(B87,'Vtas AS'!$A$1:$B$170,2,0),0)</f>
        <v>2741.5699999999997</v>
      </c>
      <c r="E87" s="112">
        <f>VLOOKUP(B87,Objetivos!$P$3:$X$164,6,0)</f>
        <v>4773.1512380952381</v>
      </c>
      <c r="F87" s="39">
        <f t="shared" si="16"/>
        <v>0.57437316842573871</v>
      </c>
      <c r="G87" s="45">
        <f>RANK($F87,F87:F88,0)</f>
        <v>1</v>
      </c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</row>
    <row r="88" spans="1:18" ht="15.75" x14ac:dyDescent="0.25">
      <c r="A88" s="19" t="s">
        <v>13</v>
      </c>
      <c r="B88" s="37" t="s">
        <v>143</v>
      </c>
      <c r="C88" s="25" t="s">
        <v>296</v>
      </c>
      <c r="D88" s="112">
        <f>IFERROR(VLOOKUP(B88,'Vtas AS'!$A$1:$B$170,2,0),0)</f>
        <v>1101.6200000000001</v>
      </c>
      <c r="E88" s="112">
        <f>VLOOKUP(B88,Objetivos!$P$3:$X$164,6,0)</f>
        <v>5149.547428571429</v>
      </c>
      <c r="F88" s="39">
        <f t="shared" ref="F88:F161" si="17">+D88/E88</f>
        <v>0.21392559545870773</v>
      </c>
      <c r="G88" s="45">
        <f>RANK($F88,F87:F88,0)</f>
        <v>2</v>
      </c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18" ht="15.75" x14ac:dyDescent="0.25">
      <c r="A89" s="19" t="s">
        <v>13</v>
      </c>
      <c r="B89" s="37" t="s">
        <v>144</v>
      </c>
      <c r="C89" s="25" t="s">
        <v>297</v>
      </c>
      <c r="D89" s="112">
        <f>IFERROR(VLOOKUP(B89,'Vtas AS'!$A$1:$B$170,2,0),0)</f>
        <v>2197.7400000000007</v>
      </c>
      <c r="E89" s="112">
        <f>VLOOKUP(B89,Objetivos!$P$3:$X$164,6,0)</f>
        <v>5545.4483809523808</v>
      </c>
      <c r="F89" s="39">
        <f t="shared" si="17"/>
        <v>0.39631421104717929</v>
      </c>
      <c r="G89" s="44">
        <f>RANK($F89,F89:F90,0)</f>
        <v>1</v>
      </c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18" ht="15.75" x14ac:dyDescent="0.25">
      <c r="A90" s="19" t="s">
        <v>13</v>
      </c>
      <c r="B90" s="37" t="s">
        <v>182</v>
      </c>
      <c r="C90" s="25" t="s">
        <v>299</v>
      </c>
      <c r="D90" s="112">
        <f>IFERROR(VLOOKUP(B90,'Vtas AS'!$A$1:$B$170,2,0),0)</f>
        <v>506.81</v>
      </c>
      <c r="E90" s="112">
        <f>VLOOKUP(B90,Objetivos!$P$3:$X$164,6,0)</f>
        <v>2604.6728421052635</v>
      </c>
      <c r="F90" s="39">
        <f t="shared" si="17"/>
        <v>0.19457721975953174</v>
      </c>
      <c r="G90" s="44">
        <f>RANK($F90,F89:F90,0)</f>
        <v>2</v>
      </c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</row>
    <row r="91" spans="1:18" ht="15.75" x14ac:dyDescent="0.25">
      <c r="A91" s="19" t="s">
        <v>13</v>
      </c>
      <c r="B91" s="37" t="s">
        <v>145</v>
      </c>
      <c r="C91" s="25" t="s">
        <v>298</v>
      </c>
      <c r="D91" s="112">
        <f>IFERROR(VLOOKUP(B91,'Vtas AS'!$A$1:$B$170,2,0),0)</f>
        <v>1277.5600000000002</v>
      </c>
      <c r="E91" s="112">
        <f>VLOOKUP(B91,Objetivos!$P$3:$X$164,6,0)</f>
        <v>3262.7672380952381</v>
      </c>
      <c r="F91" s="39">
        <f t="shared" ref="F91" si="18">+D91/E91</f>
        <v>0.39155719877395345</v>
      </c>
      <c r="G91" s="45">
        <f>RANK($F91,F91:F92,0)</f>
        <v>1</v>
      </c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</row>
    <row r="92" spans="1:18" ht="15.75" x14ac:dyDescent="0.25">
      <c r="A92" s="19" t="s">
        <v>13</v>
      </c>
      <c r="B92" s="37" t="s">
        <v>686</v>
      </c>
      <c r="C92" s="25" t="s">
        <v>694</v>
      </c>
      <c r="D92" s="112">
        <f>IFERROR(VLOOKUP(B92,'Vtas AS'!$A$1:$B$170,2,0),0)</f>
        <v>185.39</v>
      </c>
      <c r="E92" s="112">
        <f>VLOOKUP(B92,Objetivos!$P$3:$X$164,6,0)</f>
        <v>1941.7074285714289</v>
      </c>
      <c r="F92" s="39">
        <f t="shared" ref="F92" si="19">+D92/E92</f>
        <v>9.5477823935811404E-2</v>
      </c>
      <c r="G92" s="45">
        <f>RANK($F92,F91:F92,0)</f>
        <v>2</v>
      </c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</row>
    <row r="93" spans="1:18" ht="15.75" x14ac:dyDescent="0.25">
      <c r="A93" s="24" t="s">
        <v>210</v>
      </c>
      <c r="B93" s="38" t="s">
        <v>103</v>
      </c>
      <c r="C93" s="26" t="s">
        <v>300</v>
      </c>
      <c r="D93" s="113">
        <f>IFERROR(VLOOKUP(B93,'Vtas AS'!$A$1:$B$170,2,0),0)</f>
        <v>4887.5600000000004</v>
      </c>
      <c r="E93" s="113">
        <f>VLOOKUP(B93,Objetivos!$P$3:$X$164,6,0)</f>
        <v>3202.7520000000004</v>
      </c>
      <c r="F93" s="40">
        <f t="shared" si="17"/>
        <v>1.5260500969166515</v>
      </c>
      <c r="G93" s="45">
        <f>RANK($F93,F93:F94,0)</f>
        <v>1</v>
      </c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</row>
    <row r="94" spans="1:18" ht="15.75" x14ac:dyDescent="0.25">
      <c r="A94" s="24" t="s">
        <v>210</v>
      </c>
      <c r="B94" s="38" t="s">
        <v>104</v>
      </c>
      <c r="C94" s="26" t="s">
        <v>301</v>
      </c>
      <c r="D94" s="114">
        <f>IFERROR(VLOOKUP(B94,'Vtas AS'!$A$1:$B$170,2,0),0)</f>
        <v>4038.78</v>
      </c>
      <c r="E94" s="114">
        <f>VLOOKUP(B94,Objetivos!$P$3:$X$164,6,0)</f>
        <v>7194.6448000000009</v>
      </c>
      <c r="F94" s="40">
        <f t="shared" si="17"/>
        <v>0.56135919315989025</v>
      </c>
      <c r="G94" s="46">
        <f>RANK($F94,F93:F94,0)</f>
        <v>2</v>
      </c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</row>
    <row r="95" spans="1:18" ht="15.75" x14ac:dyDescent="0.25">
      <c r="A95" s="24" t="s">
        <v>210</v>
      </c>
      <c r="B95" s="38" t="s">
        <v>105</v>
      </c>
      <c r="C95" s="26" t="s">
        <v>302</v>
      </c>
      <c r="D95" s="114">
        <f>IFERROR(VLOOKUP(B95,'Vtas AS'!$A$1:$B$170,2,0),0)</f>
        <v>2676.8300000000004</v>
      </c>
      <c r="E95" s="114">
        <f>VLOOKUP(B95,Objetivos!$P$3:$X$164,6,0)</f>
        <v>4763.1128000000008</v>
      </c>
      <c r="F95" s="40">
        <f t="shared" si="17"/>
        <v>0.56199172944214126</v>
      </c>
      <c r="G95" s="47">
        <f>RANK($F95,F95:F96,0)</f>
        <v>2</v>
      </c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</row>
    <row r="96" spans="1:18" ht="15.75" x14ac:dyDescent="0.25">
      <c r="A96" s="24" t="s">
        <v>210</v>
      </c>
      <c r="B96" s="38" t="s">
        <v>92</v>
      </c>
      <c r="C96" s="26" t="s">
        <v>303</v>
      </c>
      <c r="D96" s="114">
        <f>IFERROR(VLOOKUP(B96,'Vtas AS'!$A$1:$B$170,2,0),0)</f>
        <v>2503.19</v>
      </c>
      <c r="E96" s="114">
        <f>VLOOKUP(B96,Objetivos!$P$3:$X$164,6,0)</f>
        <v>2163.7524210526317</v>
      </c>
      <c r="F96" s="40">
        <f t="shared" si="17"/>
        <v>1.1568744998941409</v>
      </c>
      <c r="G96" s="47">
        <f>RANK($F96,F95:F96,0)</f>
        <v>1</v>
      </c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</row>
    <row r="97" spans="1:18" ht="15.75" x14ac:dyDescent="0.25">
      <c r="A97" s="24" t="s">
        <v>210</v>
      </c>
      <c r="B97" s="38" t="s">
        <v>93</v>
      </c>
      <c r="C97" s="24" t="s">
        <v>304</v>
      </c>
      <c r="D97" s="113">
        <f>IFERROR(VLOOKUP(B97,'Vtas AS'!$A$1:$B$170,2,0),0)</f>
        <v>3859.4299999999994</v>
      </c>
      <c r="E97" s="113">
        <f>VLOOKUP(B97,Objetivos!$P$3:$X$164,6,0)</f>
        <v>6515.6719999999996</v>
      </c>
      <c r="F97" s="40">
        <f t="shared" si="17"/>
        <v>0.5923303076029609</v>
      </c>
      <c r="G97" s="45">
        <f>RANK($F97,F97:F98,0)</f>
        <v>2</v>
      </c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</row>
    <row r="98" spans="1:18" ht="15.75" x14ac:dyDescent="0.25">
      <c r="A98" s="24" t="s">
        <v>210</v>
      </c>
      <c r="B98" s="38" t="s">
        <v>106</v>
      </c>
      <c r="C98" s="24" t="s">
        <v>305</v>
      </c>
      <c r="D98" s="113">
        <f>IFERROR(VLOOKUP(B98,'Vtas AS'!$A$1:$B$170,2,0),0)</f>
        <v>2454.9399999999996</v>
      </c>
      <c r="E98" s="113">
        <f>VLOOKUP(B98,Objetivos!$P$3:$X$164,6,0)</f>
        <v>2948.8506666666672</v>
      </c>
      <c r="F98" s="40">
        <f t="shared" si="17"/>
        <v>0.8325073994930452</v>
      </c>
      <c r="G98" s="45">
        <f>RANK($F98,F97:F98,0)</f>
        <v>1</v>
      </c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</row>
    <row r="99" spans="1:18" ht="15.75" x14ac:dyDescent="0.25">
      <c r="A99" s="24" t="s">
        <v>210</v>
      </c>
      <c r="B99" s="38" t="s">
        <v>94</v>
      </c>
      <c r="C99" s="24" t="s">
        <v>306</v>
      </c>
      <c r="D99" s="113">
        <f>IFERROR(VLOOKUP(B99,'Vtas AS'!$A$1:$B$170,2,0),0)</f>
        <v>7261.8700000000008</v>
      </c>
      <c r="E99" s="113">
        <f>VLOOKUP(B99,Objetivos!$P$3:$X$164,6,0)</f>
        <v>4671.1848421052628</v>
      </c>
      <c r="F99" s="40">
        <f t="shared" si="17"/>
        <v>1.5546098571271991</v>
      </c>
      <c r="G99" s="44">
        <f>RANK($F99,F99:F100,0)</f>
        <v>1</v>
      </c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</row>
    <row r="100" spans="1:18" ht="15.75" x14ac:dyDescent="0.25">
      <c r="A100" s="24" t="s">
        <v>210</v>
      </c>
      <c r="B100" s="38" t="s">
        <v>107</v>
      </c>
      <c r="C100" s="24" t="s">
        <v>307</v>
      </c>
      <c r="D100" s="113">
        <f>IFERROR(VLOOKUP(B100,'Vtas AS'!$A$1:$B$170,2,0),0)</f>
        <v>1031.19</v>
      </c>
      <c r="E100" s="113">
        <f>VLOOKUP(B100,Objetivos!$P$3:$X$164,6,0)</f>
        <v>4224.4448000000002</v>
      </c>
      <c r="F100" s="40">
        <f t="shared" si="17"/>
        <v>0.24410071590946106</v>
      </c>
      <c r="G100" s="44">
        <f>RANK($F100,F99:F100,0)</f>
        <v>2</v>
      </c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</row>
    <row r="101" spans="1:18" ht="15.75" x14ac:dyDescent="0.25">
      <c r="A101" s="24" t="s">
        <v>210</v>
      </c>
      <c r="B101" s="38" t="s">
        <v>108</v>
      </c>
      <c r="C101" s="24" t="s">
        <v>308</v>
      </c>
      <c r="D101" s="113">
        <f>IFERROR(VLOOKUP(B101,'Vtas AS'!$A$1:$B$170,2,0),0)</f>
        <v>2341.7699999999995</v>
      </c>
      <c r="E101" s="113">
        <f>VLOOKUP(B101,Objetivos!$P$3:$X$164,6,0)</f>
        <v>3016.6384000000003</v>
      </c>
      <c r="F101" s="40">
        <f t="shared" si="17"/>
        <v>0.77628462198187209</v>
      </c>
      <c r="G101" s="45">
        <f>RANK($F101,F101:F102,0)</f>
        <v>2</v>
      </c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</row>
    <row r="102" spans="1:18" ht="15.75" x14ac:dyDescent="0.25">
      <c r="A102" s="24" t="s">
        <v>210</v>
      </c>
      <c r="B102" s="38" t="s">
        <v>109</v>
      </c>
      <c r="C102" s="24" t="s">
        <v>309</v>
      </c>
      <c r="D102" s="113">
        <f>IFERROR(VLOOKUP(B102,'Vtas AS'!$A$1:$B$170,2,0),0)</f>
        <v>3399.16</v>
      </c>
      <c r="E102" s="113">
        <f>VLOOKUP(B102,Objetivos!$P$3:$X$164,6,0)</f>
        <v>3161.5208000000002</v>
      </c>
      <c r="F102" s="40">
        <f t="shared" si="17"/>
        <v>1.0751661036043159</v>
      </c>
      <c r="G102" s="45">
        <f>RANK($F102,F101:F102,0)</f>
        <v>1</v>
      </c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</row>
    <row r="103" spans="1:18" ht="15.75" x14ac:dyDescent="0.25">
      <c r="A103" s="19" t="s">
        <v>8</v>
      </c>
      <c r="B103" s="37" t="s">
        <v>123</v>
      </c>
      <c r="C103" s="19" t="s">
        <v>310</v>
      </c>
      <c r="D103" s="112">
        <f>IFERROR(VLOOKUP(B103,'Vtas AS'!$A$1:$B$170,2,0),0)</f>
        <v>2582.1800000000003</v>
      </c>
      <c r="E103" s="112">
        <f>VLOOKUP(B103,Objetivos!$P$3:$X$164,6,0)</f>
        <v>6042.1775238095242</v>
      </c>
      <c r="F103" s="39">
        <f t="shared" si="17"/>
        <v>0.42735917470560597</v>
      </c>
      <c r="G103" s="44">
        <f>RANK($F103,F103:F104,0)</f>
        <v>2</v>
      </c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</row>
    <row r="104" spans="1:18" ht="15.75" x14ac:dyDescent="0.25">
      <c r="A104" s="19" t="s">
        <v>8</v>
      </c>
      <c r="B104" s="37" t="s">
        <v>124</v>
      </c>
      <c r="C104" s="19" t="s">
        <v>311</v>
      </c>
      <c r="D104" s="112">
        <f>IFERROR(VLOOKUP(B104,'Vtas AS'!$A$1:$B$170,2,0),0)</f>
        <v>4854.05</v>
      </c>
      <c r="E104" s="112">
        <f>VLOOKUP(B104,Objetivos!$P$3:$X$164,6,0)</f>
        <v>6727.3976000000002</v>
      </c>
      <c r="F104" s="39">
        <f t="shared" si="17"/>
        <v>0.72153457973109836</v>
      </c>
      <c r="G104" s="44">
        <f>RANK($F104,F103:F104,0)</f>
        <v>1</v>
      </c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</row>
    <row r="105" spans="1:18" ht="15.75" x14ac:dyDescent="0.25">
      <c r="A105" s="19" t="s">
        <v>8</v>
      </c>
      <c r="B105" s="37" t="s">
        <v>125</v>
      </c>
      <c r="C105" s="19" t="s">
        <v>312</v>
      </c>
      <c r="D105" s="112">
        <f>IFERROR(VLOOKUP(B105,'Vtas AS'!$A$1:$B$170,2,0),0)</f>
        <v>4722.7399999999989</v>
      </c>
      <c r="E105" s="112">
        <f>VLOOKUP(B105,Objetivos!$P$3:$X$164,6,0)</f>
        <v>5997.8506666666663</v>
      </c>
      <c r="F105" s="39">
        <f t="shared" si="17"/>
        <v>0.78740539944531229</v>
      </c>
      <c r="G105" s="45">
        <f>RANK($F105,F105:F106,0)</f>
        <v>1</v>
      </c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</row>
    <row r="106" spans="1:18" ht="15.75" x14ac:dyDescent="0.25">
      <c r="A106" s="19" t="s">
        <v>8</v>
      </c>
      <c r="B106" s="37" t="s">
        <v>126</v>
      </c>
      <c r="C106" s="19" t="s">
        <v>313</v>
      </c>
      <c r="D106" s="112">
        <f>IFERROR(VLOOKUP(B106,'Vtas AS'!$A$1:$B$170,2,0),0)</f>
        <v>1736.6699999999998</v>
      </c>
      <c r="E106" s="112">
        <f>VLOOKUP(B106,Objetivos!$P$3:$X$164,6,0)</f>
        <v>5292.0129523809519</v>
      </c>
      <c r="F106" s="39">
        <f t="shared" si="17"/>
        <v>0.32816813103578052</v>
      </c>
      <c r="G106" s="45">
        <f>RANK($F106,F105:F106,0)</f>
        <v>2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</row>
    <row r="107" spans="1:18" ht="15.75" x14ac:dyDescent="0.25">
      <c r="A107" s="19" t="s">
        <v>8</v>
      </c>
      <c r="B107" s="37" t="s">
        <v>127</v>
      </c>
      <c r="C107" s="19" t="s">
        <v>314</v>
      </c>
      <c r="D107" s="112">
        <f>IFERROR(VLOOKUP(B107,'Vtas AS'!$A$1:$B$170,2,0),0)</f>
        <v>1542.98</v>
      </c>
      <c r="E107" s="112">
        <f>VLOOKUP(B107,Objetivos!$P$3:$X$164,6,0)</f>
        <v>3213.6208000000006</v>
      </c>
      <c r="F107" s="39">
        <f t="shared" si="17"/>
        <v>0.48013754454165836</v>
      </c>
      <c r="G107" s="44">
        <f>RANK($F107,F107:F108,0)</f>
        <v>2</v>
      </c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</row>
    <row r="108" spans="1:18" ht="13.9" customHeight="1" x14ac:dyDescent="0.25">
      <c r="A108" s="19" t="s">
        <v>8</v>
      </c>
      <c r="B108" s="37" t="s">
        <v>128</v>
      </c>
      <c r="C108" s="19" t="s">
        <v>315</v>
      </c>
      <c r="D108" s="112">
        <f>IFERROR(VLOOKUP(B108,'Vtas AS'!$A$1:$B$170,2,0),0)</f>
        <v>3677.24</v>
      </c>
      <c r="E108" s="112">
        <f>VLOOKUP(B108,Objetivos!$P$3:$X$164,6,0)</f>
        <v>6705.7996190476188</v>
      </c>
      <c r="F108" s="39">
        <f t="shared" si="17"/>
        <v>0.54836711636221758</v>
      </c>
      <c r="G108" s="44">
        <f>RANK($F108,F107:F108,0)</f>
        <v>1</v>
      </c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</row>
    <row r="109" spans="1:18" ht="15.75" x14ac:dyDescent="0.25">
      <c r="A109" s="19" t="s">
        <v>8</v>
      </c>
      <c r="B109" s="37" t="s">
        <v>129</v>
      </c>
      <c r="C109" s="19" t="s">
        <v>316</v>
      </c>
      <c r="D109" s="112">
        <f>IFERROR(VLOOKUP(B109,'Vtas AS'!$A$1:$B$170,2,0),0)</f>
        <v>2252.33</v>
      </c>
      <c r="E109" s="112">
        <f>VLOOKUP(B109,Objetivos!$P$3:$X$164,6,0)</f>
        <v>5983.376761904763</v>
      </c>
      <c r="F109" s="39">
        <f t="shared" si="17"/>
        <v>0.37643125105212122</v>
      </c>
      <c r="G109" s="45">
        <f>RANK($F109,F109:F110,0)</f>
        <v>2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</row>
    <row r="110" spans="1:18" ht="15.75" x14ac:dyDescent="0.25">
      <c r="A110" s="19" t="s">
        <v>8</v>
      </c>
      <c r="B110" s="37" t="s">
        <v>130</v>
      </c>
      <c r="C110" s="19" t="s">
        <v>317</v>
      </c>
      <c r="D110" s="112">
        <f>IFERROR(VLOOKUP(B110,'Vtas AS'!$A$1:$B$170,2,0),0)</f>
        <v>2154.94</v>
      </c>
      <c r="E110" s="112">
        <f>VLOOKUP(B110,Objetivos!$P$3:$X$164,6,0)</f>
        <v>3792.135619047619</v>
      </c>
      <c r="F110" s="39">
        <f t="shared" si="17"/>
        <v>0.56826554123641948</v>
      </c>
      <c r="G110" s="45">
        <f>RANK($F110,F109:F110,0)</f>
        <v>1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</row>
    <row r="111" spans="1:18" ht="15.75" x14ac:dyDescent="0.25">
      <c r="A111" s="19" t="s">
        <v>8</v>
      </c>
      <c r="B111" s="37" t="s">
        <v>131</v>
      </c>
      <c r="C111" s="19" t="s">
        <v>318</v>
      </c>
      <c r="D111" s="112">
        <f>IFERROR(VLOOKUP(B111,'Vtas AS'!$A$1:$B$170,2,0),0)</f>
        <v>3857.8399999999997</v>
      </c>
      <c r="E111" s="112">
        <f>VLOOKUP(B111,Objetivos!$P$3:$X$164,6,0)</f>
        <v>3954.7504000000004</v>
      </c>
      <c r="F111" s="39">
        <f t="shared" si="17"/>
        <v>0.97549519180780642</v>
      </c>
      <c r="G111" s="44">
        <f>RANK($F111,F111:F112,0)</f>
        <v>1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</row>
    <row r="112" spans="1:18" ht="15.75" x14ac:dyDescent="0.25">
      <c r="A112" s="19" t="s">
        <v>8</v>
      </c>
      <c r="B112" s="37" t="s">
        <v>132</v>
      </c>
      <c r="C112" s="19" t="s">
        <v>319</v>
      </c>
      <c r="D112" s="112">
        <f>IFERROR(VLOOKUP(B112,'Vtas AS'!$A$1:$B$170,2,0),0)</f>
        <v>3593.91</v>
      </c>
      <c r="E112" s="112">
        <f>VLOOKUP(B112,Objetivos!$P$3:$X$164,6,0)</f>
        <v>5389.5960000000005</v>
      </c>
      <c r="F112" s="39">
        <f t="shared" si="17"/>
        <v>0.66682363576045389</v>
      </c>
      <c r="G112" s="44">
        <f>RANK($F112,F111:F112,0)</f>
        <v>2</v>
      </c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</row>
    <row r="113" spans="1:18" ht="15.75" x14ac:dyDescent="0.25">
      <c r="A113" s="19" t="s">
        <v>8</v>
      </c>
      <c r="B113" s="37" t="s">
        <v>133</v>
      </c>
      <c r="C113" s="19" t="s">
        <v>320</v>
      </c>
      <c r="D113" s="112">
        <f>IFERROR(VLOOKUP(B113,'Vtas AS'!$A$1:$B$170,2,0),0)</f>
        <v>6918.92</v>
      </c>
      <c r="E113" s="112">
        <f>VLOOKUP(B113,Objetivos!$P$3:$X$164,6,0)</f>
        <v>5504.688000000001</v>
      </c>
      <c r="F113" s="39">
        <f t="shared" si="17"/>
        <v>1.256914106666899</v>
      </c>
      <c r="G113" s="45">
        <f>RANK($F113,F113:F114,0)</f>
        <v>1</v>
      </c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</row>
    <row r="114" spans="1:18" ht="15.75" x14ac:dyDescent="0.25">
      <c r="A114" s="19" t="s">
        <v>8</v>
      </c>
      <c r="B114" s="37" t="s">
        <v>134</v>
      </c>
      <c r="C114" s="19" t="s">
        <v>321</v>
      </c>
      <c r="D114" s="112">
        <f>IFERROR(VLOOKUP(B114,'Vtas AS'!$A$1:$B$170,2,0),0)</f>
        <v>2947.44</v>
      </c>
      <c r="E114" s="112">
        <f>VLOOKUP(B114,Objetivos!$P$3:$X$164,6,0)</f>
        <v>3706.4408000000003</v>
      </c>
      <c r="F114" s="39">
        <f t="shared" si="17"/>
        <v>0.79522111886961744</v>
      </c>
      <c r="G114" s="45">
        <f>RANK($F114,F113:F114,0)</f>
        <v>2</v>
      </c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</row>
    <row r="115" spans="1:18" ht="15.75" x14ac:dyDescent="0.25">
      <c r="A115" s="19" t="s">
        <v>8</v>
      </c>
      <c r="B115" s="37" t="s">
        <v>185</v>
      </c>
      <c r="C115" s="19" t="s">
        <v>322</v>
      </c>
      <c r="D115" s="112">
        <f>IFERROR(VLOOKUP(B115,'Vtas AS'!$A$1:$B$170,2,0),0)</f>
        <v>2591.09</v>
      </c>
      <c r="E115" s="112">
        <f>VLOOKUP(B115,Objetivos!$P$3:$X$164,6,0)</f>
        <v>1965.1856</v>
      </c>
      <c r="F115" s="39">
        <f t="shared" si="17"/>
        <v>1.3184963293034511</v>
      </c>
      <c r="G115" s="44">
        <f>RANK($F115,F115:F118,0)</f>
        <v>2</v>
      </c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</row>
    <row r="116" spans="1:18" ht="15.75" x14ac:dyDescent="0.25">
      <c r="A116" s="19" t="s">
        <v>8</v>
      </c>
      <c r="B116" s="37" t="s">
        <v>603</v>
      </c>
      <c r="C116" s="19" t="s">
        <v>680</v>
      </c>
      <c r="D116" s="112">
        <f>IFERROR(VLOOKUP(B116,'Vtas AS'!$A$1:$B$170,2,0),0)</f>
        <v>737.54</v>
      </c>
      <c r="E116" s="112">
        <f>VLOOKUP(B116,Objetivos!$P$3:$X$164,6,0)</f>
        <v>2042.5051428571433</v>
      </c>
      <c r="F116" s="39">
        <f t="shared" si="17"/>
        <v>0.36109578601515663</v>
      </c>
      <c r="G116" s="4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</row>
    <row r="117" spans="1:18" ht="15.75" x14ac:dyDescent="0.25">
      <c r="A117" s="19" t="s">
        <v>8</v>
      </c>
      <c r="B117" s="37" t="s">
        <v>794</v>
      </c>
      <c r="C117" s="19" t="s">
        <v>796</v>
      </c>
      <c r="D117" s="112">
        <f>IFERROR(VLOOKUP(B117,'Vtas AS'!$A$1:$B$170,2,0),0)</f>
        <v>1433.27</v>
      </c>
      <c r="E117" s="112">
        <f>VLOOKUP(B117,Objetivos!$P$3:$X$164,6,0)</f>
        <v>1828.5714285714287</v>
      </c>
      <c r="F117" s="39">
        <f t="shared" si="17"/>
        <v>0.78381953124999992</v>
      </c>
      <c r="G117" s="4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</row>
    <row r="118" spans="1:18" ht="15.75" x14ac:dyDescent="0.25">
      <c r="A118" s="19" t="s">
        <v>8</v>
      </c>
      <c r="B118" s="37" t="s">
        <v>834</v>
      </c>
      <c r="C118" s="19" t="s">
        <v>837</v>
      </c>
      <c r="D118" s="112">
        <f>IFERROR(VLOOKUP(B118,'Vtas AS'!$A$1:$B$170,2,0),0)</f>
        <v>2184.9400000000005</v>
      </c>
      <c r="E118" s="112">
        <f>VLOOKUP(B118,Objetivos!$P$3:$X$164,6,0)</f>
        <v>1600</v>
      </c>
      <c r="F118" s="39">
        <f t="shared" ref="F118" si="20">+D118/E118</f>
        <v>1.3655875000000004</v>
      </c>
      <c r="G118" s="44">
        <f>RANK($F118,F115:F118,0)</f>
        <v>1</v>
      </c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</row>
    <row r="119" spans="1:18" ht="15.75" x14ac:dyDescent="0.25">
      <c r="A119" s="24" t="s">
        <v>11</v>
      </c>
      <c r="B119" s="38" t="s">
        <v>26</v>
      </c>
      <c r="C119" s="24" t="s">
        <v>323</v>
      </c>
      <c r="D119" s="113">
        <f>IFERROR(VLOOKUP(B119,'Vtas AS'!$A$1:$B$170,2,0),0)</f>
        <v>7489.2299999999987</v>
      </c>
      <c r="E119" s="113">
        <f>VLOOKUP(B119,Objetivos!$P$3:$X$164,6,0)</f>
        <v>8428.1409523809543</v>
      </c>
      <c r="F119" s="40">
        <f t="shared" si="17"/>
        <v>0.88859809563155057</v>
      </c>
      <c r="G119" s="45">
        <f>RANK($F119,F119:F120,0)</f>
        <v>1</v>
      </c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</row>
    <row r="120" spans="1:18" ht="15.75" x14ac:dyDescent="0.25">
      <c r="A120" s="24" t="s">
        <v>11</v>
      </c>
      <c r="B120" s="38" t="s">
        <v>27</v>
      </c>
      <c r="C120" s="24" t="s">
        <v>324</v>
      </c>
      <c r="D120" s="113">
        <f>IFERROR(VLOOKUP(B120,'Vtas AS'!$A$1:$B$170,2,0),0)</f>
        <v>5714.42</v>
      </c>
      <c r="E120" s="113">
        <f>VLOOKUP(B120,Objetivos!$P$3:$X$164,6,0)</f>
        <v>6587.9710476190485</v>
      </c>
      <c r="F120" s="40">
        <f t="shared" si="17"/>
        <v>0.8674021119241625</v>
      </c>
      <c r="G120" s="45">
        <f>RANK($F120,F119:F120,0)</f>
        <v>2</v>
      </c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</row>
    <row r="121" spans="1:18" ht="15.75" x14ac:dyDescent="0.25">
      <c r="A121" s="24" t="s">
        <v>11</v>
      </c>
      <c r="B121" s="38" t="s">
        <v>28</v>
      </c>
      <c r="C121" s="24" t="s">
        <v>325</v>
      </c>
      <c r="D121" s="113">
        <f>IFERROR(VLOOKUP(B121,'Vtas AS'!$A$1:$B$170,2,0),0)</f>
        <v>4213.920000000001</v>
      </c>
      <c r="E121" s="113">
        <f>VLOOKUP(B121,Objetivos!$P$3:$X$164,6,0)</f>
        <v>4168.3112000000001</v>
      </c>
      <c r="F121" s="40">
        <f t="shared" si="17"/>
        <v>1.0109417934054445</v>
      </c>
      <c r="G121" s="44">
        <f>RANK($F121,F121:F122,0)</f>
        <v>1</v>
      </c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</row>
    <row r="122" spans="1:18" ht="15.75" x14ac:dyDescent="0.25">
      <c r="A122" s="24" t="s">
        <v>11</v>
      </c>
      <c r="B122" s="38" t="s">
        <v>29</v>
      </c>
      <c r="C122" s="24" t="s">
        <v>326</v>
      </c>
      <c r="D122" s="113">
        <f>IFERROR(VLOOKUP(B122,'Vtas AS'!$A$1:$B$170,2,0),0)</f>
        <v>2114.0100000000002</v>
      </c>
      <c r="E122" s="113">
        <f>VLOOKUP(B122,Objetivos!$P$3:$X$164,6,0)</f>
        <v>5147.2723809523814</v>
      </c>
      <c r="F122" s="40">
        <f t="shared" si="17"/>
        <v>0.41070490223578426</v>
      </c>
      <c r="G122" s="44">
        <f>RANK($F122,F121:F122,0)</f>
        <v>2</v>
      </c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</row>
    <row r="123" spans="1:18" ht="15.75" x14ac:dyDescent="0.25">
      <c r="A123" s="24" t="s">
        <v>11</v>
      </c>
      <c r="B123" s="38" t="s">
        <v>30</v>
      </c>
      <c r="C123" s="24" t="s">
        <v>327</v>
      </c>
      <c r="D123" s="113">
        <f>IFERROR(VLOOKUP(B123,'Vtas AS'!$A$1:$B$170,2,0),0)</f>
        <v>554.78</v>
      </c>
      <c r="E123" s="113">
        <f>VLOOKUP(B123,Objetivos!$P$3:$X$164,6,0)</f>
        <v>3881.7691428571434</v>
      </c>
      <c r="F123" s="40">
        <f t="shared" si="17"/>
        <v>0.14291936990144108</v>
      </c>
      <c r="G123" s="45">
        <f>RANK($F123,F123:F124,0)</f>
        <v>2</v>
      </c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</row>
    <row r="124" spans="1:18" ht="15.75" x14ac:dyDescent="0.25">
      <c r="A124" s="24" t="s">
        <v>11</v>
      </c>
      <c r="B124" s="38" t="s">
        <v>31</v>
      </c>
      <c r="C124" s="24" t="s">
        <v>328</v>
      </c>
      <c r="D124" s="113">
        <f>IFERROR(VLOOKUP(B124,'Vtas AS'!$A$1:$B$170,2,0),0)</f>
        <v>6267.83</v>
      </c>
      <c r="E124" s="113">
        <f>VLOOKUP(B124,Objetivos!$P$3:$X$164,6,0)</f>
        <v>6588.9552000000003</v>
      </c>
      <c r="F124" s="40">
        <f t="shared" si="17"/>
        <v>0.95126310769270361</v>
      </c>
      <c r="G124" s="45">
        <f>RANK($F124,F123:F124,0)</f>
        <v>1</v>
      </c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</row>
    <row r="125" spans="1:18" ht="15.75" x14ac:dyDescent="0.25">
      <c r="A125" s="24" t="s">
        <v>11</v>
      </c>
      <c r="B125" s="38" t="s">
        <v>32</v>
      </c>
      <c r="C125" s="24" t="s">
        <v>329</v>
      </c>
      <c r="D125" s="113">
        <f>IFERROR(VLOOKUP(B125,'Vtas AS'!$A$1:$B$170,2,0),0)</f>
        <v>5566.4</v>
      </c>
      <c r="E125" s="113">
        <f>VLOOKUP(B125,Objetivos!$P$3:$X$164,6,0)</f>
        <v>5092.24</v>
      </c>
      <c r="F125" s="40">
        <f t="shared" si="17"/>
        <v>1.0931142287087805</v>
      </c>
      <c r="G125" s="44">
        <f>RANK($F125,F125:F126,0)</f>
        <v>1</v>
      </c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</row>
    <row r="126" spans="1:18" ht="15.75" x14ac:dyDescent="0.25">
      <c r="A126" s="24" t="s">
        <v>11</v>
      </c>
      <c r="B126" s="38" t="s">
        <v>33</v>
      </c>
      <c r="C126" s="24" t="s">
        <v>330</v>
      </c>
      <c r="D126" s="113">
        <f>IFERROR(VLOOKUP(B126,'Vtas AS'!$A$1:$B$170,2,0),0)</f>
        <v>361.16999999999996</v>
      </c>
      <c r="E126" s="113">
        <f>VLOOKUP(B126,Objetivos!$P$3:$X$164,6,0)</f>
        <v>2842.4998095238097</v>
      </c>
      <c r="F126" s="40">
        <f t="shared" si="17"/>
        <v>0.12706069453018012</v>
      </c>
      <c r="G126" s="44">
        <f>RANK($F126,F125:F126,0)</f>
        <v>2</v>
      </c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</row>
    <row r="127" spans="1:18" ht="15.75" x14ac:dyDescent="0.25">
      <c r="A127" s="24" t="s">
        <v>11</v>
      </c>
      <c r="B127" s="38" t="s">
        <v>184</v>
      </c>
      <c r="C127" s="24" t="s">
        <v>695</v>
      </c>
      <c r="D127" s="113">
        <f>IFERROR(VLOOKUP(B127,'Vtas AS'!$A$1:$B$170,2,0),0)</f>
        <v>1245.2199999999998</v>
      </c>
      <c r="E127" s="113">
        <f>VLOOKUP(B127,Objetivos!$P$3:$X$164,6,0)</f>
        <v>2042.2034285714287</v>
      </c>
      <c r="F127" s="40">
        <f t="shared" si="17"/>
        <v>0.60974336962653208</v>
      </c>
      <c r="G127" s="45">
        <f>RANK($F127,F127:F129,0)</f>
        <v>1</v>
      </c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</row>
    <row r="128" spans="1:18" ht="15.75" x14ac:dyDescent="0.25">
      <c r="A128" s="24" t="s">
        <v>11</v>
      </c>
      <c r="B128" s="38" t="s">
        <v>777</v>
      </c>
      <c r="C128" s="24" t="s">
        <v>839</v>
      </c>
      <c r="D128" s="113">
        <f>IFERROR(VLOOKUP(B128,'Vtas AS'!$A$1:$B$170,2,0),0)</f>
        <v>457.65000000000003</v>
      </c>
      <c r="E128" s="113">
        <f>VLOOKUP(B128,Objetivos!$P$3:$X$164,6,0)</f>
        <v>1941.7076023391812</v>
      </c>
      <c r="F128" s="40">
        <f t="shared" ref="F128" si="21">+D128/E128</f>
        <v>0.23569460172513496</v>
      </c>
      <c r="G128" s="45">
        <f>RANK($F128,F127:F129,0)</f>
        <v>3</v>
      </c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</row>
    <row r="129" spans="1:18" ht="15.75" x14ac:dyDescent="0.25">
      <c r="A129" s="24" t="s">
        <v>11</v>
      </c>
      <c r="B129" s="38" t="s">
        <v>332</v>
      </c>
      <c r="C129" s="24" t="s">
        <v>696</v>
      </c>
      <c r="D129" s="113">
        <f>IFERROR(VLOOKUP(B129,'Vtas AS'!$A$1:$B$170,2,0),0)</f>
        <v>787.96</v>
      </c>
      <c r="E129" s="113">
        <f>VLOOKUP(B129,Objetivos!$P$3:$X$164,6,0)</f>
        <v>1756.4906666666666</v>
      </c>
      <c r="F129" s="40">
        <f t="shared" si="17"/>
        <v>0.44859902472202151</v>
      </c>
      <c r="G129" s="45">
        <f>RANK($F129,F127:F129,0)</f>
        <v>2</v>
      </c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</row>
    <row r="130" spans="1:18" ht="15.75" x14ac:dyDescent="0.25">
      <c r="A130" s="19" t="s">
        <v>212</v>
      </c>
      <c r="B130" s="37" t="s">
        <v>19</v>
      </c>
      <c r="C130" s="19" t="s">
        <v>334</v>
      </c>
      <c r="D130" s="112">
        <f>IFERROR(VLOOKUP(B130,'Vtas AS'!$A$1:$B$170,2,0),0)</f>
        <v>2904.4199999999996</v>
      </c>
      <c r="E130" s="112">
        <f>VLOOKUP(B130,Objetivos!$P$3:$X$164,6,0)</f>
        <v>4852.5889523809528</v>
      </c>
      <c r="F130" s="39">
        <f t="shared" si="17"/>
        <v>0.59852998646731204</v>
      </c>
      <c r="G130" s="44">
        <f>RANK($F130,F130:F131,0)</f>
        <v>1</v>
      </c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</row>
    <row r="131" spans="1:18" ht="15.75" x14ac:dyDescent="0.25">
      <c r="A131" s="19" t="s">
        <v>212</v>
      </c>
      <c r="B131" s="37" t="s">
        <v>20</v>
      </c>
      <c r="C131" s="19" t="s">
        <v>335</v>
      </c>
      <c r="D131" s="112">
        <f>IFERROR(VLOOKUP(B131,'Vtas AS'!$A$1:$B$170,2,0),0)</f>
        <v>1927.3600000000001</v>
      </c>
      <c r="E131" s="112">
        <f>VLOOKUP(B131,Objetivos!$P$3:$X$164,6,0)</f>
        <v>5392.4266666666672</v>
      </c>
      <c r="F131" s="39">
        <f t="shared" si="17"/>
        <v>0.35741978874075248</v>
      </c>
      <c r="G131" s="44">
        <f>RANK($F131,F130:F131,0)</f>
        <v>2</v>
      </c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</row>
    <row r="132" spans="1:18" ht="15.75" x14ac:dyDescent="0.25">
      <c r="A132" s="19" t="s">
        <v>212</v>
      </c>
      <c r="B132" s="37" t="s">
        <v>21</v>
      </c>
      <c r="C132" s="19" t="s">
        <v>336</v>
      </c>
      <c r="D132" s="112">
        <f>IFERROR(VLOOKUP(B132,'Vtas AS'!$A$1:$B$170,2,0),0)</f>
        <v>1520.17</v>
      </c>
      <c r="E132" s="112">
        <f>VLOOKUP(B132,Objetivos!$P$3:$X$164,6,0)</f>
        <v>4609.8156190476193</v>
      </c>
      <c r="F132" s="39">
        <f t="shared" si="17"/>
        <v>0.32976807005440811</v>
      </c>
      <c r="G132" s="45">
        <f>RANK($F132,F132:F133,0)</f>
        <v>1</v>
      </c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</row>
    <row r="133" spans="1:18" ht="15.75" x14ac:dyDescent="0.25">
      <c r="A133" s="19" t="s">
        <v>212</v>
      </c>
      <c r="B133" s="37" t="s">
        <v>22</v>
      </c>
      <c r="C133" s="19" t="s">
        <v>337</v>
      </c>
      <c r="D133" s="112">
        <f>IFERROR(VLOOKUP(B133,'Vtas AS'!$A$1:$B$170,2,0),0)</f>
        <v>401.45</v>
      </c>
      <c r="E133" s="112">
        <f>VLOOKUP(B133,Objetivos!$P$3:$X$164,6,0)</f>
        <v>3807.4163809523811</v>
      </c>
      <c r="F133" s="39">
        <f t="shared" si="17"/>
        <v>0.10543895382925834</v>
      </c>
      <c r="G133" s="45">
        <f>RANK($F133,F132:F133,0)</f>
        <v>2</v>
      </c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</row>
    <row r="134" spans="1:18" ht="15.75" x14ac:dyDescent="0.25">
      <c r="A134" s="19" t="s">
        <v>212</v>
      </c>
      <c r="B134" s="37" t="s">
        <v>23</v>
      </c>
      <c r="C134" s="19" t="s">
        <v>338</v>
      </c>
      <c r="D134" s="112">
        <f>IFERROR(VLOOKUP(B134,'Vtas AS'!$A$1:$B$170,2,0),0)</f>
        <v>3567.309999999999</v>
      </c>
      <c r="E134" s="112">
        <f>VLOOKUP(B134,Objetivos!$P$3:$X$164,6,0)</f>
        <v>5792.8076190476204</v>
      </c>
      <c r="F134" s="39">
        <f t="shared" si="17"/>
        <v>0.61581710193001205</v>
      </c>
      <c r="G134" s="44">
        <f>RANK($F134,F134:F135,0)</f>
        <v>1</v>
      </c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</row>
    <row r="135" spans="1:18" ht="15.75" x14ac:dyDescent="0.25">
      <c r="A135" s="19" t="s">
        <v>212</v>
      </c>
      <c r="B135" s="37" t="s">
        <v>24</v>
      </c>
      <c r="C135" s="19" t="s">
        <v>339</v>
      </c>
      <c r="D135" s="112">
        <f>IFERROR(VLOOKUP(B135,'Vtas AS'!$A$1:$B$170,2,0),0)</f>
        <v>605.57000000000005</v>
      </c>
      <c r="E135" s="112">
        <f>VLOOKUP(B135,Objetivos!$P$3:$X$164,6,0)</f>
        <v>2611.1024761904764</v>
      </c>
      <c r="F135" s="39">
        <f t="shared" si="17"/>
        <v>0.23192119249318369</v>
      </c>
      <c r="G135" s="44">
        <f>RANK($F135,F134:F135,0)</f>
        <v>2</v>
      </c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</row>
    <row r="136" spans="1:18" ht="15.75" x14ac:dyDescent="0.25">
      <c r="A136" s="19" t="s">
        <v>212</v>
      </c>
      <c r="B136" s="37" t="s">
        <v>25</v>
      </c>
      <c r="C136" s="19" t="s">
        <v>340</v>
      </c>
      <c r="D136" s="112">
        <f>IFERROR(VLOOKUP(B136,'Vtas AS'!$A$1:$B$170,2,0),0)</f>
        <v>1202.3699999999999</v>
      </c>
      <c r="E136" s="112">
        <f>VLOOKUP(B136,Objetivos!$P$3:$X$164,6,0)</f>
        <v>2212.9523809523812</v>
      </c>
      <c r="F136" s="39">
        <f t="shared" si="17"/>
        <v>0.54333297469443953</v>
      </c>
      <c r="G136" s="45">
        <f>RANK($F136,F136:F138,0)</f>
        <v>1</v>
      </c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</row>
    <row r="137" spans="1:18" ht="15.75" x14ac:dyDescent="0.25">
      <c r="A137" s="19" t="s">
        <v>212</v>
      </c>
      <c r="B137" s="37" t="s">
        <v>179</v>
      </c>
      <c r="C137" s="19" t="s">
        <v>341</v>
      </c>
      <c r="D137" s="112">
        <f>IFERROR(VLOOKUP(B137,'Vtas AS'!$A$1:$B$170,2,0),0)</f>
        <v>247.6</v>
      </c>
      <c r="E137" s="112">
        <f>VLOOKUP(B137,Objetivos!$P$3:$X$164,6,0)</f>
        <v>1779.6716190476191</v>
      </c>
      <c r="F137" s="39">
        <f t="shared" si="17"/>
        <v>0.13912679021790644</v>
      </c>
      <c r="G137" s="45">
        <f>RANK($F137,F136:F138,0)</f>
        <v>2</v>
      </c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</row>
    <row r="138" spans="1:18" ht="15.75" x14ac:dyDescent="0.25">
      <c r="A138" s="19" t="s">
        <v>212</v>
      </c>
      <c r="B138" s="37" t="s">
        <v>342</v>
      </c>
      <c r="C138" s="19" t="s">
        <v>697</v>
      </c>
      <c r="D138" s="112">
        <f>IFERROR(VLOOKUP(B138,'Vtas AS'!$A$1:$B$170,2,0),0)</f>
        <v>145.06</v>
      </c>
      <c r="E138" s="112">
        <f>VLOOKUP(B138,Objetivos!$P$3:$X$164,6,0)</f>
        <v>1891.4128000000001</v>
      </c>
      <c r="F138" s="39">
        <f t="shared" si="17"/>
        <v>7.6693992977101555E-2</v>
      </c>
      <c r="G138" s="45">
        <f>RANK($F138,F136:F138,0)</f>
        <v>3</v>
      </c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</row>
    <row r="139" spans="1:18" ht="15.75" x14ac:dyDescent="0.25">
      <c r="A139" s="24" t="s">
        <v>12</v>
      </c>
      <c r="B139" s="38" t="s">
        <v>34</v>
      </c>
      <c r="C139" s="24" t="s">
        <v>344</v>
      </c>
      <c r="D139" s="113">
        <f>IFERROR(VLOOKUP(B139,'Vtas AS'!$A$1:$B$170,2,0),0)</f>
        <v>219.3</v>
      </c>
      <c r="E139" s="113">
        <f>VLOOKUP(B139,Objetivos!$P$3:$X$164,6,0)</f>
        <v>4487.5149473684205</v>
      </c>
      <c r="F139" s="40">
        <f t="shared" si="17"/>
        <v>4.8868918002958957E-2</v>
      </c>
      <c r="G139" s="44">
        <f>RANK($F139,F139:F140,0)</f>
        <v>2</v>
      </c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</row>
    <row r="140" spans="1:18" ht="15.75" x14ac:dyDescent="0.25">
      <c r="A140" s="24" t="s">
        <v>12</v>
      </c>
      <c r="B140" s="38" t="s">
        <v>35</v>
      </c>
      <c r="C140" s="24" t="s">
        <v>345</v>
      </c>
      <c r="D140" s="113">
        <f>IFERROR(VLOOKUP(B140,'Vtas AS'!$A$1:$B$170,2,0),0)</f>
        <v>5241.1400000000021</v>
      </c>
      <c r="E140" s="113">
        <f>VLOOKUP(B140,Objetivos!$P$3:$X$164,6,0)</f>
        <v>4810.8136000000004</v>
      </c>
      <c r="F140" s="40">
        <f t="shared" si="17"/>
        <v>1.0894498178021284</v>
      </c>
      <c r="G140" s="44">
        <f>RANK($F140,F139:F140,0)</f>
        <v>1</v>
      </c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</row>
    <row r="141" spans="1:18" ht="15.75" x14ac:dyDescent="0.25">
      <c r="A141" s="24" t="s">
        <v>12</v>
      </c>
      <c r="B141" s="38" t="s">
        <v>37</v>
      </c>
      <c r="C141" s="24" t="s">
        <v>346</v>
      </c>
      <c r="D141" s="113">
        <f>IFERROR(VLOOKUP(B141,'Vtas AS'!$A$1:$B$170,2,0),0)</f>
        <v>2998.6200000000003</v>
      </c>
      <c r="E141" s="113">
        <f>VLOOKUP(B141,Objetivos!$P$3:$X$164,6,0)</f>
        <v>8011.4197894736853</v>
      </c>
      <c r="F141" s="40">
        <f t="shared" si="17"/>
        <v>0.37429320629783108</v>
      </c>
      <c r="G141" s="45">
        <f>RANK($F141,F141:F142,0)</f>
        <v>1</v>
      </c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</row>
    <row r="142" spans="1:18" ht="15.75" x14ac:dyDescent="0.25">
      <c r="A142" s="24" t="s">
        <v>12</v>
      </c>
      <c r="B142" s="38" t="s">
        <v>39</v>
      </c>
      <c r="C142" s="24" t="s">
        <v>347</v>
      </c>
      <c r="D142" s="113">
        <f>IFERROR(VLOOKUP(B142,'Vtas AS'!$A$1:$B$170,2,0),0)</f>
        <v>843.41000000000008</v>
      </c>
      <c r="E142" s="113">
        <f>VLOOKUP(B142,Objetivos!$P$3:$X$164,6,0)</f>
        <v>3008.6215999999999</v>
      </c>
      <c r="F142" s="40">
        <f t="shared" si="17"/>
        <v>0.28033103265628356</v>
      </c>
      <c r="G142" s="45">
        <f>RANK($F142,F141:F142,0)</f>
        <v>2</v>
      </c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</row>
    <row r="143" spans="1:18" ht="15.75" x14ac:dyDescent="0.25">
      <c r="A143" s="24" t="s">
        <v>12</v>
      </c>
      <c r="B143" s="38" t="s">
        <v>42</v>
      </c>
      <c r="C143" s="24" t="s">
        <v>348</v>
      </c>
      <c r="D143" s="113">
        <f>IFERROR(VLOOKUP(B143,'Vtas AS'!$A$1:$B$170,2,0),0)</f>
        <v>1420.1699999999998</v>
      </c>
      <c r="E143" s="113">
        <f>VLOOKUP(B143,Objetivos!$P$3:$X$164,6,0)</f>
        <v>2585.8056000000001</v>
      </c>
      <c r="F143" s="40">
        <f t="shared" si="17"/>
        <v>0.54921762099981519</v>
      </c>
      <c r="G143" s="44">
        <f>RANK($F143,F143:F145,0)</f>
        <v>2</v>
      </c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</row>
    <row r="144" spans="1:18" ht="15.75" x14ac:dyDescent="0.25">
      <c r="A144" s="24" t="s">
        <v>12</v>
      </c>
      <c r="B144" s="38" t="s">
        <v>44</v>
      </c>
      <c r="C144" s="24" t="s">
        <v>349</v>
      </c>
      <c r="D144" s="113">
        <f>IFERROR(VLOOKUP(B144,'Vtas AS'!$A$1:$B$170,2,0),0)</f>
        <v>409.37</v>
      </c>
      <c r="E144" s="113">
        <f>VLOOKUP(B144,Objetivos!$P$3:$X$164,6,0)</f>
        <v>3808.1552000000006</v>
      </c>
      <c r="F144" s="40">
        <f t="shared" si="17"/>
        <v>0.10749824481943382</v>
      </c>
      <c r="G144" s="44">
        <f>RANK($F144,F143:F145,0)</f>
        <v>3</v>
      </c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</row>
    <row r="145" spans="1:18" ht="15.75" x14ac:dyDescent="0.25">
      <c r="A145" s="24" t="s">
        <v>12</v>
      </c>
      <c r="B145" s="38" t="s">
        <v>45</v>
      </c>
      <c r="C145" s="24" t="s">
        <v>350</v>
      </c>
      <c r="D145" s="113">
        <f>IFERROR(VLOOKUP(B145,'Vtas AS'!$A$1:$B$170,2,0),0)</f>
        <v>2486.0300000000002</v>
      </c>
      <c r="E145" s="113">
        <f>VLOOKUP(B145,Objetivos!$P$3:$X$164,6,0)</f>
        <v>4385.1132631578948</v>
      </c>
      <c r="F145" s="40">
        <f t="shared" si="17"/>
        <v>0.56692492321388999</v>
      </c>
      <c r="G145" s="45">
        <f>RANK($F145,F145:F146,0)</f>
        <v>2</v>
      </c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</row>
    <row r="146" spans="1:18" ht="15.75" x14ac:dyDescent="0.25">
      <c r="A146" s="24" t="s">
        <v>12</v>
      </c>
      <c r="B146" s="38" t="s">
        <v>674</v>
      </c>
      <c r="C146" s="24" t="s">
        <v>840</v>
      </c>
      <c r="D146" s="113">
        <f>IFERROR(VLOOKUP(B146,'Vtas AS'!$A$1:$B$170,2,0),0)</f>
        <v>1412.6299999999999</v>
      </c>
      <c r="E146" s="113">
        <f>VLOOKUP(B146,Objetivos!$P$3:$X$164,6,0)</f>
        <v>1799.3095999999998</v>
      </c>
      <c r="F146" s="40">
        <f t="shared" ref="F146" si="22">+D146/E146</f>
        <v>0.78509557221280879</v>
      </c>
      <c r="G146" s="45">
        <f>RANK($F146,F145:F146,0)</f>
        <v>1</v>
      </c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</row>
    <row r="147" spans="1:18" ht="15.75" x14ac:dyDescent="0.25">
      <c r="A147" s="24" t="s">
        <v>12</v>
      </c>
      <c r="B147" s="38" t="s">
        <v>673</v>
      </c>
      <c r="C147" s="24" t="s">
        <v>772</v>
      </c>
      <c r="D147" s="113">
        <f>IFERROR(VLOOKUP(B147,'Vtas AS'!$A$1:$B$170,2,0),0)</f>
        <v>0</v>
      </c>
      <c r="E147" s="113">
        <f>VLOOKUP(B147,Objetivos!$P$3:$X$164,6,0)</f>
        <v>0</v>
      </c>
      <c r="F147" s="40"/>
      <c r="G147" s="45" t="e">
        <f>RANK(#REF!,F145:F146,0)</f>
        <v>#REF!</v>
      </c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</row>
    <row r="148" spans="1:18" ht="15.75" x14ac:dyDescent="0.25">
      <c r="A148" s="24" t="s">
        <v>12</v>
      </c>
      <c r="B148" s="38" t="s">
        <v>676</v>
      </c>
      <c r="C148" s="24" t="s">
        <v>681</v>
      </c>
      <c r="D148" s="113">
        <f>IFERROR(VLOOKUP(B148,'Vtas AS'!$A$1:$B$170,2,0),0)</f>
        <v>739.03</v>
      </c>
      <c r="E148" s="113">
        <f>VLOOKUP(B148,Objetivos!$P$3:$X$164,6,0)</f>
        <v>1799.2311999999999</v>
      </c>
      <c r="F148" s="40">
        <f t="shared" ref="F148" si="23">+D148/E148</f>
        <v>0.41074765711043693</v>
      </c>
      <c r="G148" s="44" t="e">
        <f>RANK($F147,F147:F149,0)</f>
        <v>#N/A</v>
      </c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</row>
    <row r="149" spans="1:18" ht="15.75" x14ac:dyDescent="0.25">
      <c r="A149" s="24" t="s">
        <v>12</v>
      </c>
      <c r="B149" s="38" t="s">
        <v>773</v>
      </c>
      <c r="C149" s="24" t="s">
        <v>841</v>
      </c>
      <c r="D149" s="113">
        <f>IFERROR(VLOOKUP(B149,'Vtas AS'!$A$1:$B$170,2,0),0)</f>
        <v>706.56999999999982</v>
      </c>
      <c r="E149" s="113">
        <f>VLOOKUP(B149,Objetivos!$P$3:$X$164,6,0)</f>
        <v>2000</v>
      </c>
      <c r="F149" s="40">
        <f t="shared" ref="F149" si="24">+D149/E149</f>
        <v>0.3532849999999999</v>
      </c>
      <c r="G149" s="44">
        <f>RANK($F149,F147:F149,0)</f>
        <v>2</v>
      </c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</row>
    <row r="150" spans="1:18" ht="15.75" x14ac:dyDescent="0.25">
      <c r="A150" s="19" t="s">
        <v>149</v>
      </c>
      <c r="B150" s="37" t="s">
        <v>91</v>
      </c>
      <c r="C150" s="19" t="s">
        <v>351</v>
      </c>
      <c r="D150" s="112">
        <f>IFERROR(VLOOKUP(B150,'Vtas AS'!$A$1:$B$170,2,0),0)</f>
        <v>2032.92</v>
      </c>
      <c r="E150" s="112">
        <f>VLOOKUP(B150,Objetivos!$P$3:$X$164,6,0)</f>
        <v>4344.4783157894735</v>
      </c>
      <c r="F150" s="39">
        <f t="shared" si="17"/>
        <v>0.46793190165355453</v>
      </c>
      <c r="G150" s="45">
        <f>RANK($F150,F150:F151,0)</f>
        <v>1</v>
      </c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</row>
    <row r="151" spans="1:18" ht="15.75" x14ac:dyDescent="0.25">
      <c r="A151" s="19" t="s">
        <v>149</v>
      </c>
      <c r="B151" s="37" t="s">
        <v>95</v>
      </c>
      <c r="C151" s="19" t="s">
        <v>352</v>
      </c>
      <c r="D151" s="112">
        <f>IFERROR(VLOOKUP(B151,'Vtas AS'!$A$1:$B$170,2,0),0)</f>
        <v>1780.6799999999998</v>
      </c>
      <c r="E151" s="112">
        <f>VLOOKUP(B151,Objetivos!$P$3:$X$164,6,0)</f>
        <v>6013.7667368421053</v>
      </c>
      <c r="F151" s="39">
        <f t="shared" si="17"/>
        <v>0.29610061013690969</v>
      </c>
      <c r="G151" s="45">
        <f>RANK($F151,F150:F151,0)</f>
        <v>2</v>
      </c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</row>
    <row r="152" spans="1:18" ht="15.75" x14ac:dyDescent="0.25">
      <c r="A152" s="19" t="s">
        <v>149</v>
      </c>
      <c r="B152" s="37" t="s">
        <v>96</v>
      </c>
      <c r="C152" s="19" t="s">
        <v>353</v>
      </c>
      <c r="D152" s="112">
        <f>IFERROR(VLOOKUP(B152,'Vtas AS'!$A$1:$B$170,2,0),0)</f>
        <v>3556.9000000000005</v>
      </c>
      <c r="E152" s="112">
        <f>VLOOKUP(B152,Objetivos!$P$3:$X$164,6,0)</f>
        <v>5839.6936000000005</v>
      </c>
      <c r="F152" s="39">
        <f t="shared" si="17"/>
        <v>0.60909017555304623</v>
      </c>
      <c r="G152" s="44">
        <f>RANK($F152,F152:F153,0)</f>
        <v>1</v>
      </c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</row>
    <row r="153" spans="1:18" ht="15.75" x14ac:dyDescent="0.25">
      <c r="A153" s="19" t="s">
        <v>149</v>
      </c>
      <c r="B153" s="37" t="s">
        <v>97</v>
      </c>
      <c r="C153" s="19" t="s">
        <v>354</v>
      </c>
      <c r="D153" s="112">
        <f>IFERROR(VLOOKUP(B153,'Vtas AS'!$A$1:$B$170,2,0),0)</f>
        <v>2062.1999999999998</v>
      </c>
      <c r="E153" s="112">
        <f>VLOOKUP(B153,Objetivos!$P$3:$X$164,6,0)</f>
        <v>5515.626105263158</v>
      </c>
      <c r="F153" s="39">
        <f t="shared" si="17"/>
        <v>0.37388321119740031</v>
      </c>
      <c r="G153" s="44">
        <f>RANK($F153,F152:F153,0)</f>
        <v>2</v>
      </c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</row>
    <row r="154" spans="1:18" ht="15.75" x14ac:dyDescent="0.25">
      <c r="A154" s="19" t="s">
        <v>149</v>
      </c>
      <c r="B154" s="37" t="s">
        <v>706</v>
      </c>
      <c r="C154" s="19" t="s">
        <v>709</v>
      </c>
      <c r="D154" s="112">
        <f>IFERROR(VLOOKUP(B154,'Vtas AS'!$A$1:$B$170,2,0),0)</f>
        <v>746.16999999999985</v>
      </c>
      <c r="E154" s="112">
        <f>VLOOKUP(B154,Objetivos!$P$3:$X$164,6,0)</f>
        <v>1857.7423157894737</v>
      </c>
      <c r="F154" s="39">
        <f t="shared" si="17"/>
        <v>0.4016541980327904</v>
      </c>
      <c r="G154" s="45">
        <f>RANK($F154,F154:F155,0)</f>
        <v>2</v>
      </c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</row>
    <row r="155" spans="1:18" ht="15.75" x14ac:dyDescent="0.25">
      <c r="A155" s="19" t="s">
        <v>149</v>
      </c>
      <c r="B155" s="37" t="s">
        <v>38</v>
      </c>
      <c r="C155" s="19" t="s">
        <v>356</v>
      </c>
      <c r="D155" s="112">
        <f>IFERROR(VLOOKUP(B155,'Vtas AS'!$A$1:$B$170,2,0),0)</f>
        <v>6389.09</v>
      </c>
      <c r="E155" s="112">
        <f>VLOOKUP(B155,Objetivos!$P$3:$X$164,6,0)</f>
        <v>8301.5898947368423</v>
      </c>
      <c r="F155" s="39">
        <f t="shared" si="17"/>
        <v>0.76962245557933961</v>
      </c>
      <c r="G155" s="45">
        <f>RANK($F155,F154:F155,0)</f>
        <v>1</v>
      </c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</row>
    <row r="156" spans="1:18" ht="15.75" x14ac:dyDescent="0.25">
      <c r="A156" s="19" t="s">
        <v>149</v>
      </c>
      <c r="B156" s="37" t="s">
        <v>40</v>
      </c>
      <c r="C156" s="19" t="s">
        <v>357</v>
      </c>
      <c r="D156" s="112">
        <f>IFERROR(VLOOKUP(B156,'Vtas AS'!$A$1:$B$170,2,0),0)</f>
        <v>4863.2800000000007</v>
      </c>
      <c r="E156" s="112">
        <f>VLOOKUP(B156,Objetivos!$P$3:$X$164,6,0)</f>
        <v>7745.5712000000003</v>
      </c>
      <c r="F156" s="39">
        <f t="shared" si="17"/>
        <v>0.62787880640746041</v>
      </c>
      <c r="G156" s="44">
        <f>RANK($F156,F156:F157,0)</f>
        <v>1</v>
      </c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</row>
    <row r="157" spans="1:18" ht="15.75" x14ac:dyDescent="0.25">
      <c r="A157" s="19" t="s">
        <v>149</v>
      </c>
      <c r="B157" s="37" t="s">
        <v>36</v>
      </c>
      <c r="C157" s="19" t="s">
        <v>355</v>
      </c>
      <c r="D157" s="112">
        <f>IFERROR(VLOOKUP(B157,'Vtas AS'!$A$1:$B$170,2,0),0)</f>
        <v>4734.79</v>
      </c>
      <c r="E157" s="112">
        <f>VLOOKUP(B157,Objetivos!$P$3:$X$164,6,0)</f>
        <v>8636.1080000000002</v>
      </c>
      <c r="F157" s="39">
        <f t="shared" si="17"/>
        <v>0.5482550704553486</v>
      </c>
      <c r="G157" s="44">
        <f>RANK($F157,F156:F157,0)</f>
        <v>2</v>
      </c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</row>
    <row r="158" spans="1:18" ht="15.75" x14ac:dyDescent="0.25">
      <c r="A158" s="19" t="s">
        <v>149</v>
      </c>
      <c r="B158" s="37" t="s">
        <v>41</v>
      </c>
      <c r="C158" s="19" t="s">
        <v>358</v>
      </c>
      <c r="D158" s="112">
        <f>IFERROR(VLOOKUP(B158,'Vtas AS'!$A$1:$B$170,2,0),0)</f>
        <v>4245.71</v>
      </c>
      <c r="E158" s="112">
        <f>VLOOKUP(B158,Objetivos!$P$3:$X$164,6,0)</f>
        <v>5290.9953684210523</v>
      </c>
      <c r="F158" s="39">
        <f t="shared" ref="F158:F159" si="25">+D158/E158</f>
        <v>0.80244069487193903</v>
      </c>
      <c r="G158" s="45">
        <f>RANK($F158,F158:F161,0)</f>
        <v>3</v>
      </c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</row>
    <row r="159" spans="1:18" ht="15.75" x14ac:dyDescent="0.25">
      <c r="A159" s="19" t="s">
        <v>149</v>
      </c>
      <c r="B159" s="37" t="s">
        <v>43</v>
      </c>
      <c r="C159" s="19" t="s">
        <v>359</v>
      </c>
      <c r="D159" s="112">
        <f>IFERROR(VLOOKUP(B159,'Vtas AS'!$A$1:$B$170,2,0),0)</f>
        <v>1747.24</v>
      </c>
      <c r="E159" s="112">
        <f>VLOOKUP(B159,Objetivos!$P$3:$X$164,6,0)</f>
        <v>4821.8159999999998</v>
      </c>
      <c r="F159" s="39">
        <f t="shared" si="25"/>
        <v>0.36236140076684803</v>
      </c>
      <c r="G159" s="45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</row>
    <row r="160" spans="1:18" ht="15.75" x14ac:dyDescent="0.25">
      <c r="A160" s="19" t="s">
        <v>149</v>
      </c>
      <c r="B160" s="37" t="s">
        <v>792</v>
      </c>
      <c r="C160" s="19" t="s">
        <v>797</v>
      </c>
      <c r="D160" s="112">
        <f>IFERROR(VLOOKUP(B160,'Vtas AS'!$A$1:$B$170,2,0),0)</f>
        <v>7261.6100000000006</v>
      </c>
      <c r="E160" s="112">
        <f>VLOOKUP(B160,Objetivos!$P$3:$X$164,6,0)</f>
        <v>2021.0526315789475</v>
      </c>
      <c r="F160" s="39">
        <f t="shared" ref="F160" si="26">+D160/E160</f>
        <v>3.5929841145833334</v>
      </c>
      <c r="G160" s="45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</row>
    <row r="161" spans="1:18" ht="15.75" x14ac:dyDescent="0.25">
      <c r="A161" s="19" t="s">
        <v>149</v>
      </c>
      <c r="B161" s="37" t="s">
        <v>832</v>
      </c>
      <c r="C161" s="19" t="s">
        <v>836</v>
      </c>
      <c r="D161" s="112">
        <f>IFERROR(VLOOKUP(B161,'Vtas AS'!$A$1:$B$170,2,0),0)</f>
        <v>1706.9900000000002</v>
      </c>
      <c r="E161" s="112">
        <f>VLOOKUP(B161,Objetivos!$P$3:$X$164,6,0)</f>
        <v>1680</v>
      </c>
      <c r="F161" s="39">
        <f t="shared" si="17"/>
        <v>1.0160654761904764</v>
      </c>
      <c r="G161" s="45">
        <f>RANK($F161,F158:F161,0)</f>
        <v>2</v>
      </c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</row>
    <row r="162" spans="1:18" x14ac:dyDescent="0.3">
      <c r="A162" s="99"/>
      <c r="B162" s="85"/>
      <c r="C162" s="84"/>
      <c r="D162" s="100"/>
      <c r="E162" s="101"/>
      <c r="F162" s="102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1:18" x14ac:dyDescent="0.3">
      <c r="A163" s="99"/>
      <c r="B163" s="85"/>
      <c r="C163" s="84"/>
      <c r="D163" s="100"/>
      <c r="E163" s="101"/>
      <c r="F163" s="102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</row>
    <row r="164" spans="1:18" x14ac:dyDescent="0.3">
      <c r="A164" s="99"/>
      <c r="B164" s="85"/>
      <c r="C164" s="84"/>
      <c r="D164" s="100"/>
      <c r="E164" s="101"/>
      <c r="F164" s="102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</row>
    <row r="165" spans="1:18" x14ac:dyDescent="0.3">
      <c r="A165" s="99"/>
      <c r="B165" s="85"/>
      <c r="C165" s="84"/>
      <c r="D165" s="100"/>
      <c r="E165" s="100"/>
      <c r="F165" s="102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</row>
    <row r="166" spans="1:18" x14ac:dyDescent="0.3">
      <c r="A166" s="99"/>
      <c r="B166" s="85"/>
      <c r="C166" s="84"/>
      <c r="D166" s="100"/>
      <c r="E166" s="101"/>
      <c r="F166" s="102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</row>
    <row r="167" spans="1:18" x14ac:dyDescent="0.3">
      <c r="A167" s="99"/>
      <c r="B167" s="85"/>
      <c r="C167" s="84"/>
      <c r="D167" s="100"/>
      <c r="E167" s="101"/>
      <c r="F167" s="102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</row>
    <row r="168" spans="1:18" x14ac:dyDescent="0.3">
      <c r="A168" s="99"/>
      <c r="B168" s="85"/>
      <c r="C168" s="84"/>
      <c r="D168" s="100"/>
      <c r="E168" s="101"/>
      <c r="F168" s="102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</row>
    <row r="169" spans="1:18" x14ac:dyDescent="0.3">
      <c r="A169" s="99"/>
      <c r="B169" s="85"/>
      <c r="C169" s="84"/>
      <c r="D169" s="100"/>
      <c r="E169" s="101"/>
      <c r="F169" s="102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</row>
    <row r="170" spans="1:18" x14ac:dyDescent="0.3">
      <c r="A170" s="99"/>
      <c r="B170" s="85"/>
      <c r="C170" s="84"/>
      <c r="D170" s="100"/>
      <c r="E170" s="101"/>
      <c r="F170" s="102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</row>
    <row r="171" spans="1:18" x14ac:dyDescent="0.3">
      <c r="A171" s="99"/>
      <c r="B171" s="85"/>
      <c r="C171" s="84"/>
      <c r="D171" s="100"/>
      <c r="E171" s="101"/>
      <c r="F171" s="102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</row>
    <row r="172" spans="1:18" x14ac:dyDescent="0.3">
      <c r="A172" s="99"/>
      <c r="B172" s="85"/>
      <c r="C172" s="84"/>
      <c r="D172" s="100"/>
      <c r="E172" s="101"/>
      <c r="F172" s="102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spans="1:18" x14ac:dyDescent="0.3">
      <c r="A173" s="99"/>
      <c r="B173" s="85"/>
      <c r="C173" s="84"/>
      <c r="D173" s="100"/>
      <c r="E173" s="101"/>
      <c r="F173" s="102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</row>
    <row r="174" spans="1:18" x14ac:dyDescent="0.3">
      <c r="A174" s="99"/>
      <c r="B174" s="85"/>
      <c r="C174" s="84"/>
      <c r="D174" s="100"/>
      <c r="E174" s="101"/>
      <c r="F174" s="102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</row>
    <row r="175" spans="1:18" x14ac:dyDescent="0.3">
      <c r="A175" s="99"/>
      <c r="B175" s="85"/>
      <c r="C175" s="84"/>
      <c r="D175" s="100"/>
      <c r="E175" s="101"/>
      <c r="F175" s="102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</row>
    <row r="176" spans="1:18" x14ac:dyDescent="0.3">
      <c r="A176" s="99"/>
      <c r="B176" s="85"/>
      <c r="C176" s="84"/>
      <c r="D176" s="100"/>
      <c r="E176" s="101"/>
      <c r="F176" s="102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</row>
    <row r="177" spans="1:18" x14ac:dyDescent="0.3">
      <c r="A177" s="99"/>
      <c r="B177" s="85"/>
      <c r="C177" s="84"/>
      <c r="D177" s="100"/>
      <c r="E177" s="101"/>
      <c r="F177" s="102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</row>
    <row r="178" spans="1:18" x14ac:dyDescent="0.3">
      <c r="A178" s="99"/>
      <c r="B178" s="85"/>
      <c r="C178" s="84"/>
      <c r="D178" s="100"/>
      <c r="E178" s="101"/>
      <c r="F178" s="102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</row>
    <row r="179" spans="1:18" x14ac:dyDescent="0.3">
      <c r="A179" s="99"/>
      <c r="B179" s="85"/>
      <c r="C179" s="84"/>
      <c r="D179" s="100"/>
      <c r="E179" s="101"/>
      <c r="F179" s="102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</row>
    <row r="180" spans="1:18" x14ac:dyDescent="0.3">
      <c r="A180" s="99"/>
      <c r="B180" s="85"/>
      <c r="C180" s="84"/>
      <c r="D180" s="100"/>
      <c r="E180" s="101"/>
      <c r="F180" s="102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</row>
    <row r="181" spans="1:18" x14ac:dyDescent="0.3">
      <c r="A181" s="99"/>
      <c r="B181" s="85"/>
      <c r="C181" s="84"/>
      <c r="D181" s="100"/>
      <c r="E181" s="101"/>
      <c r="F181" s="102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</row>
    <row r="182" spans="1:18" x14ac:dyDescent="0.3">
      <c r="A182" s="99"/>
      <c r="B182" s="85"/>
      <c r="C182" s="84"/>
      <c r="D182" s="100"/>
      <c r="E182" s="101"/>
      <c r="F182" s="102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</row>
    <row r="183" spans="1:18" x14ac:dyDescent="0.3">
      <c r="A183" s="99"/>
      <c r="B183" s="85"/>
      <c r="C183" s="84"/>
      <c r="D183" s="100"/>
      <c r="E183" s="101"/>
      <c r="F183" s="102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</row>
    <row r="184" spans="1:18" x14ac:dyDescent="0.3">
      <c r="A184" s="99"/>
      <c r="B184" s="85"/>
      <c r="C184" s="84"/>
      <c r="D184" s="100"/>
      <c r="E184" s="101"/>
      <c r="F184" s="102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</row>
    <row r="185" spans="1:18" x14ac:dyDescent="0.3">
      <c r="A185" s="99"/>
      <c r="B185" s="85"/>
      <c r="C185" s="84"/>
      <c r="D185" s="100"/>
      <c r="E185" s="101"/>
      <c r="F185" s="102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</row>
    <row r="186" spans="1:18" x14ac:dyDescent="0.3">
      <c r="A186" s="99"/>
      <c r="B186" s="85"/>
      <c r="C186" s="84"/>
      <c r="D186" s="100"/>
      <c r="E186" s="101"/>
      <c r="F186" s="102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</row>
    <row r="187" spans="1:18" x14ac:dyDescent="0.3">
      <c r="A187" s="99"/>
      <c r="B187" s="85"/>
      <c r="C187" s="84"/>
      <c r="D187" s="100"/>
      <c r="E187" s="101"/>
      <c r="F187" s="102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</row>
    <row r="188" spans="1:18" x14ac:dyDescent="0.3">
      <c r="A188" s="99"/>
      <c r="B188" s="85"/>
      <c r="C188" s="84"/>
      <c r="D188" s="100"/>
      <c r="E188" s="101"/>
      <c r="F188" s="102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</row>
    <row r="189" spans="1:18" x14ac:dyDescent="0.3">
      <c r="A189" s="99"/>
      <c r="B189" s="85"/>
      <c r="C189" s="84"/>
      <c r="D189" s="100"/>
      <c r="E189" s="101"/>
      <c r="F189" s="102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</row>
    <row r="190" spans="1:18" x14ac:dyDescent="0.3">
      <c r="A190" s="99"/>
      <c r="B190" s="85"/>
      <c r="C190" s="84"/>
      <c r="D190" s="100"/>
      <c r="E190" s="101"/>
      <c r="F190" s="102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</row>
    <row r="191" spans="1:18" x14ac:dyDescent="0.3">
      <c r="A191" s="99"/>
      <c r="B191" s="85"/>
      <c r="C191" s="84"/>
      <c r="D191" s="100"/>
      <c r="E191" s="101"/>
      <c r="F191" s="102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</row>
    <row r="192" spans="1:18" x14ac:dyDescent="0.3">
      <c r="A192" s="99"/>
      <c r="B192" s="85"/>
      <c r="C192" s="84"/>
      <c r="D192" s="100"/>
      <c r="E192" s="101"/>
      <c r="F192" s="102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</row>
    <row r="193" spans="1:18" x14ac:dyDescent="0.3">
      <c r="A193" s="99"/>
      <c r="B193" s="85"/>
      <c r="C193" s="84"/>
      <c r="D193" s="100"/>
      <c r="E193" s="101"/>
      <c r="F193" s="102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</row>
    <row r="194" spans="1:18" x14ac:dyDescent="0.3">
      <c r="A194" s="99"/>
      <c r="B194" s="85"/>
      <c r="C194" s="84"/>
      <c r="D194" s="100"/>
      <c r="E194" s="101"/>
      <c r="F194" s="102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</row>
    <row r="195" spans="1:18" x14ac:dyDescent="0.3">
      <c r="A195" s="99"/>
      <c r="B195" s="85"/>
      <c r="C195" s="84"/>
      <c r="D195" s="100"/>
      <c r="E195" s="101"/>
      <c r="F195" s="102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</row>
    <row r="196" spans="1:18" x14ac:dyDescent="0.3">
      <c r="A196" s="99"/>
      <c r="B196" s="85"/>
      <c r="C196" s="84"/>
      <c r="D196" s="100"/>
      <c r="E196" s="101"/>
      <c r="F196" s="102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</row>
    <row r="197" spans="1:18" x14ac:dyDescent="0.3">
      <c r="A197" s="99"/>
      <c r="B197" s="85"/>
      <c r="C197" s="84"/>
      <c r="D197" s="100"/>
      <c r="E197" s="101"/>
      <c r="F197" s="102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</row>
    <row r="198" spans="1:18" x14ac:dyDescent="0.3">
      <c r="A198" s="99"/>
      <c r="B198" s="85"/>
      <c r="C198" s="84"/>
      <c r="D198" s="100"/>
      <c r="E198" s="101"/>
      <c r="F198" s="102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</row>
    <row r="199" spans="1:18" x14ac:dyDescent="0.3">
      <c r="A199" s="99"/>
      <c r="B199" s="85"/>
      <c r="C199" s="84"/>
      <c r="D199" s="100"/>
      <c r="E199" s="101"/>
      <c r="F199" s="102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</row>
    <row r="200" spans="1:18" x14ac:dyDescent="0.3">
      <c r="A200" s="99"/>
      <c r="B200" s="85"/>
      <c r="C200" s="84"/>
      <c r="D200" s="100"/>
      <c r="E200" s="101"/>
      <c r="F200" s="102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</row>
    <row r="201" spans="1:18" x14ac:dyDescent="0.3">
      <c r="A201" s="99"/>
      <c r="B201" s="85"/>
      <c r="C201" s="84"/>
      <c r="D201" s="100"/>
      <c r="E201" s="101"/>
      <c r="F201" s="102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</row>
    <row r="202" spans="1:18" x14ac:dyDescent="0.3">
      <c r="A202" s="99"/>
      <c r="B202" s="85"/>
      <c r="C202" s="84"/>
      <c r="D202" s="100"/>
      <c r="E202" s="101"/>
      <c r="F202" s="102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</row>
    <row r="203" spans="1:18" x14ac:dyDescent="0.3">
      <c r="A203" s="99"/>
      <c r="B203" s="85"/>
      <c r="C203" s="84"/>
      <c r="D203" s="100"/>
      <c r="E203" s="101"/>
      <c r="F203" s="102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</row>
    <row r="204" spans="1:18" x14ac:dyDescent="0.3">
      <c r="A204" s="99"/>
      <c r="B204" s="85"/>
      <c r="C204" s="84"/>
      <c r="D204" s="100"/>
      <c r="E204" s="101"/>
      <c r="F204" s="102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</row>
    <row r="205" spans="1:18" x14ac:dyDescent="0.3">
      <c r="A205" s="99"/>
      <c r="B205" s="85"/>
      <c r="C205" s="84"/>
      <c r="D205" s="100"/>
      <c r="E205" s="101"/>
      <c r="F205" s="102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</row>
    <row r="206" spans="1:18" x14ac:dyDescent="0.3">
      <c r="A206" s="99"/>
      <c r="B206" s="85"/>
      <c r="C206" s="84"/>
      <c r="D206" s="100"/>
      <c r="E206" s="101"/>
      <c r="F206" s="102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</row>
    <row r="207" spans="1:18" x14ac:dyDescent="0.3">
      <c r="A207" s="99"/>
      <c r="B207" s="85"/>
      <c r="C207" s="84"/>
      <c r="D207" s="100"/>
      <c r="E207" s="101"/>
      <c r="F207" s="102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</row>
    <row r="208" spans="1:18" x14ac:dyDescent="0.3">
      <c r="A208" s="99"/>
      <c r="B208" s="85"/>
      <c r="C208" s="84"/>
      <c r="D208" s="100"/>
      <c r="E208" s="101"/>
      <c r="F208" s="102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</row>
    <row r="209" spans="1:18" x14ac:dyDescent="0.3">
      <c r="A209" s="99"/>
      <c r="B209" s="85"/>
      <c r="C209" s="84"/>
      <c r="D209" s="100"/>
      <c r="E209" s="101"/>
      <c r="F209" s="102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</row>
    <row r="210" spans="1:18" x14ac:dyDescent="0.3">
      <c r="A210" s="99"/>
      <c r="B210" s="85"/>
      <c r="C210" s="84"/>
      <c r="D210" s="100"/>
      <c r="E210" s="101"/>
      <c r="F210" s="102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</row>
    <row r="211" spans="1:18" x14ac:dyDescent="0.3">
      <c r="A211" s="99"/>
      <c r="B211" s="85"/>
      <c r="C211" s="84"/>
      <c r="D211" s="100"/>
      <c r="E211" s="101"/>
      <c r="F211" s="102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</row>
    <row r="212" spans="1:18" x14ac:dyDescent="0.3">
      <c r="A212" s="99"/>
      <c r="B212" s="85"/>
      <c r="C212" s="84"/>
      <c r="D212" s="100"/>
      <c r="E212" s="101"/>
      <c r="F212" s="102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</row>
    <row r="213" spans="1:18" x14ac:dyDescent="0.3">
      <c r="A213" s="99"/>
      <c r="B213" s="85"/>
      <c r="C213" s="84"/>
      <c r="D213" s="100"/>
      <c r="E213" s="101"/>
      <c r="F213" s="102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</row>
    <row r="214" spans="1:18" x14ac:dyDescent="0.3">
      <c r="A214" s="99"/>
      <c r="B214" s="85"/>
      <c r="C214" s="84"/>
      <c r="D214" s="100"/>
      <c r="E214" s="101"/>
      <c r="F214" s="102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</row>
    <row r="215" spans="1:18" x14ac:dyDescent="0.3">
      <c r="A215" s="99"/>
      <c r="B215" s="85"/>
      <c r="C215" s="84"/>
      <c r="D215" s="100"/>
      <c r="E215" s="101"/>
      <c r="F215" s="102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</row>
    <row r="216" spans="1:18" x14ac:dyDescent="0.3">
      <c r="A216" s="99"/>
      <c r="B216" s="85"/>
      <c r="C216" s="84"/>
      <c r="D216" s="100"/>
      <c r="E216" s="101"/>
      <c r="F216" s="102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</row>
    <row r="217" spans="1:18" x14ac:dyDescent="0.3">
      <c r="A217" s="99"/>
      <c r="B217" s="85"/>
      <c r="C217" s="84"/>
      <c r="D217" s="100"/>
      <c r="E217" s="101"/>
      <c r="F217" s="102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</row>
    <row r="218" spans="1:18" x14ac:dyDescent="0.3">
      <c r="A218" s="99"/>
      <c r="B218" s="85"/>
      <c r="C218" s="84"/>
      <c r="D218" s="100"/>
      <c r="E218" s="101"/>
      <c r="F218" s="102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</row>
    <row r="219" spans="1:18" x14ac:dyDescent="0.3">
      <c r="A219" s="99"/>
      <c r="B219" s="85"/>
      <c r="C219" s="84"/>
      <c r="D219" s="100"/>
      <c r="E219" s="101"/>
      <c r="F219" s="102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</row>
    <row r="220" spans="1:18" x14ac:dyDescent="0.3">
      <c r="A220" s="99"/>
      <c r="B220" s="85"/>
      <c r="C220" s="84"/>
      <c r="D220" s="100"/>
      <c r="E220" s="101"/>
      <c r="F220" s="102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</row>
    <row r="221" spans="1:18" x14ac:dyDescent="0.3">
      <c r="A221" s="99"/>
      <c r="B221" s="85"/>
      <c r="C221" s="84"/>
      <c r="D221" s="100"/>
      <c r="E221" s="101"/>
      <c r="F221" s="102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</row>
    <row r="222" spans="1:18" x14ac:dyDescent="0.3">
      <c r="A222" s="99"/>
      <c r="B222" s="85"/>
      <c r="C222" s="84"/>
      <c r="D222" s="100"/>
      <c r="E222" s="101"/>
      <c r="F222" s="102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</row>
    <row r="223" spans="1:18" x14ac:dyDescent="0.3">
      <c r="A223" s="99"/>
      <c r="B223" s="85"/>
      <c r="C223" s="84"/>
      <c r="D223" s="100"/>
      <c r="E223" s="101"/>
      <c r="F223" s="102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</row>
    <row r="224" spans="1:18" x14ac:dyDescent="0.3">
      <c r="A224" s="99"/>
      <c r="B224" s="85"/>
      <c r="C224" s="84"/>
      <c r="D224" s="100"/>
      <c r="E224" s="101"/>
      <c r="F224" s="102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</row>
    <row r="225" spans="1:18" x14ac:dyDescent="0.3">
      <c r="A225" s="99"/>
      <c r="B225" s="85"/>
      <c r="C225" s="84"/>
      <c r="D225" s="100"/>
      <c r="E225" s="101"/>
      <c r="F225" s="102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</row>
    <row r="226" spans="1:18" x14ac:dyDescent="0.3">
      <c r="A226" s="99"/>
      <c r="B226" s="85"/>
      <c r="C226" s="84"/>
      <c r="D226" s="100"/>
      <c r="E226" s="101"/>
      <c r="F226" s="102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</row>
    <row r="227" spans="1:18" x14ac:dyDescent="0.3">
      <c r="A227" s="99"/>
      <c r="B227" s="85"/>
      <c r="C227" s="84"/>
      <c r="D227" s="100"/>
      <c r="E227" s="101"/>
      <c r="F227" s="102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</row>
    <row r="228" spans="1:18" x14ac:dyDescent="0.3">
      <c r="A228" s="99"/>
      <c r="B228" s="85"/>
      <c r="C228" s="84"/>
      <c r="D228" s="100"/>
      <c r="E228" s="101"/>
      <c r="F228" s="102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</row>
    <row r="229" spans="1:18" x14ac:dyDescent="0.3">
      <c r="A229" s="99"/>
      <c r="B229" s="85"/>
      <c r="C229" s="84"/>
      <c r="D229" s="100"/>
      <c r="E229" s="101"/>
      <c r="F229" s="102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</row>
    <row r="230" spans="1:18" x14ac:dyDescent="0.3">
      <c r="A230" s="99"/>
      <c r="B230" s="85"/>
      <c r="C230" s="84"/>
      <c r="D230" s="100"/>
      <c r="E230" s="101"/>
      <c r="F230" s="102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</row>
    <row r="231" spans="1:18" x14ac:dyDescent="0.3">
      <c r="A231" s="99"/>
      <c r="B231" s="85"/>
      <c r="C231" s="84"/>
      <c r="D231" s="100"/>
      <c r="E231" s="101"/>
      <c r="F231" s="102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</row>
    <row r="232" spans="1:18" x14ac:dyDescent="0.3">
      <c r="A232" s="99"/>
      <c r="B232" s="85"/>
      <c r="C232" s="84"/>
      <c r="D232" s="100"/>
      <c r="E232" s="101"/>
      <c r="F232" s="102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</row>
    <row r="233" spans="1:18" x14ac:dyDescent="0.3"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</row>
    <row r="234" spans="1:18" x14ac:dyDescent="0.3"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</row>
    <row r="235" spans="1:18" x14ac:dyDescent="0.3"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</row>
    <row r="236" spans="1:18" x14ac:dyDescent="0.3"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</row>
    <row r="237" spans="1:18" x14ac:dyDescent="0.3"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</row>
    <row r="238" spans="1:18" x14ac:dyDescent="0.3"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</row>
    <row r="239" spans="1:18" x14ac:dyDescent="0.3"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</row>
    <row r="240" spans="1:18" x14ac:dyDescent="0.3"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</row>
    <row r="241" spans="8:18" x14ac:dyDescent="0.3"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</row>
    <row r="242" spans="8:18" x14ac:dyDescent="0.3"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</row>
    <row r="243" spans="8:18" x14ac:dyDescent="0.3"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</row>
    <row r="244" spans="8:18" x14ac:dyDescent="0.3"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</row>
    <row r="245" spans="8:18" x14ac:dyDescent="0.3"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</row>
    <row r="246" spans="8:18" x14ac:dyDescent="0.3"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</row>
    <row r="247" spans="8:18" x14ac:dyDescent="0.3"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</row>
    <row r="248" spans="8:18" x14ac:dyDescent="0.3"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</row>
    <row r="249" spans="8:18" x14ac:dyDescent="0.3"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</row>
    <row r="250" spans="8:18" x14ac:dyDescent="0.3"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</row>
    <row r="251" spans="8:18" x14ac:dyDescent="0.3"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</row>
    <row r="252" spans="8:18" x14ac:dyDescent="0.3"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</row>
    <row r="253" spans="8:18" x14ac:dyDescent="0.3"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</row>
    <row r="254" spans="8:18" x14ac:dyDescent="0.3"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</row>
    <row r="255" spans="8:18" x14ac:dyDescent="0.3"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</row>
    <row r="256" spans="8:18" x14ac:dyDescent="0.3"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</row>
    <row r="257" spans="8:18" x14ac:dyDescent="0.3"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</row>
    <row r="258" spans="8:18" x14ac:dyDescent="0.3"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</row>
    <row r="259" spans="8:18" x14ac:dyDescent="0.3"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</row>
    <row r="260" spans="8:18" x14ac:dyDescent="0.3"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</row>
    <row r="261" spans="8:18" x14ac:dyDescent="0.3"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</row>
    <row r="262" spans="8:18" x14ac:dyDescent="0.3"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</row>
    <row r="263" spans="8:18" x14ac:dyDescent="0.3"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</row>
    <row r="264" spans="8:18" x14ac:dyDescent="0.3"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</row>
    <row r="265" spans="8:18" x14ac:dyDescent="0.3"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</row>
    <row r="266" spans="8:18" x14ac:dyDescent="0.3"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</row>
    <row r="267" spans="8:18" x14ac:dyDescent="0.3"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</row>
    <row r="268" spans="8:18" x14ac:dyDescent="0.3"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</row>
    <row r="269" spans="8:18" x14ac:dyDescent="0.3"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</row>
    <row r="270" spans="8:18" x14ac:dyDescent="0.3"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</row>
    <row r="271" spans="8:18" x14ac:dyDescent="0.3"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</row>
    <row r="272" spans="8:18" x14ac:dyDescent="0.3"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</row>
    <row r="273" spans="8:18" x14ac:dyDescent="0.3"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</row>
    <row r="274" spans="8:18" x14ac:dyDescent="0.3"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</row>
    <row r="275" spans="8:18" x14ac:dyDescent="0.3"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</row>
    <row r="276" spans="8:18" x14ac:dyDescent="0.3"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</row>
    <row r="277" spans="8:18" x14ac:dyDescent="0.3"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</row>
    <row r="278" spans="8:18" x14ac:dyDescent="0.3"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</row>
    <row r="279" spans="8:18" x14ac:dyDescent="0.3"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</row>
    <row r="280" spans="8:18" x14ac:dyDescent="0.3"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</row>
    <row r="281" spans="8:18" x14ac:dyDescent="0.3"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</row>
    <row r="282" spans="8:18" x14ac:dyDescent="0.3"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</row>
    <row r="283" spans="8:18" x14ac:dyDescent="0.3"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</row>
    <row r="284" spans="8:18" x14ac:dyDescent="0.3"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</row>
    <row r="285" spans="8:18" x14ac:dyDescent="0.3"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</row>
    <row r="286" spans="8:18" x14ac:dyDescent="0.3"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</row>
    <row r="287" spans="8:18" x14ac:dyDescent="0.3"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</row>
    <row r="288" spans="8:18" x14ac:dyDescent="0.3"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</row>
    <row r="289" spans="8:18" x14ac:dyDescent="0.3"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</row>
    <row r="290" spans="8:18" x14ac:dyDescent="0.3"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</row>
    <row r="291" spans="8:18" x14ac:dyDescent="0.3"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</row>
    <row r="292" spans="8:18" x14ac:dyDescent="0.3"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</row>
    <row r="293" spans="8:18" x14ac:dyDescent="0.3"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</row>
    <row r="294" spans="8:18" x14ac:dyDescent="0.3"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</row>
    <row r="295" spans="8:18" x14ac:dyDescent="0.3"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</row>
    <row r="296" spans="8:18" x14ac:dyDescent="0.3"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</row>
    <row r="297" spans="8:18" x14ac:dyDescent="0.3"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</row>
    <row r="298" spans="8:18" x14ac:dyDescent="0.3"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</row>
    <row r="299" spans="8:18" x14ac:dyDescent="0.3"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</row>
    <row r="300" spans="8:18" x14ac:dyDescent="0.3"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</row>
    <row r="301" spans="8:18" x14ac:dyDescent="0.3"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</row>
    <row r="302" spans="8:18" x14ac:dyDescent="0.3"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</row>
    <row r="303" spans="8:18" x14ac:dyDescent="0.3"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</row>
    <row r="304" spans="8:18" x14ac:dyDescent="0.3"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</row>
    <row r="305" spans="8:18" x14ac:dyDescent="0.3"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</row>
    <row r="306" spans="8:18" x14ac:dyDescent="0.3"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</row>
    <row r="307" spans="8:18" x14ac:dyDescent="0.3"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</row>
    <row r="308" spans="8:18" x14ac:dyDescent="0.3"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</row>
    <row r="309" spans="8:18" x14ac:dyDescent="0.3"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</row>
    <row r="310" spans="8:18" x14ac:dyDescent="0.3"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</row>
    <row r="311" spans="8:18" x14ac:dyDescent="0.3"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</row>
    <row r="312" spans="8:18" x14ac:dyDescent="0.3"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</row>
    <row r="313" spans="8:18" x14ac:dyDescent="0.3"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</row>
    <row r="314" spans="8:18" x14ac:dyDescent="0.3"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</row>
    <row r="315" spans="8:18" x14ac:dyDescent="0.3"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</row>
    <row r="316" spans="8:18" x14ac:dyDescent="0.3"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</row>
    <row r="317" spans="8:18" x14ac:dyDescent="0.3"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</row>
    <row r="318" spans="8:18" x14ac:dyDescent="0.3"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</row>
    <row r="319" spans="8:18" x14ac:dyDescent="0.3"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</row>
    <row r="320" spans="8:18" x14ac:dyDescent="0.3"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</row>
    <row r="321" spans="8:18" x14ac:dyDescent="0.3"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</row>
    <row r="322" spans="8:18" x14ac:dyDescent="0.3"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</row>
    <row r="323" spans="8:18" x14ac:dyDescent="0.3"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</row>
    <row r="324" spans="8:18" x14ac:dyDescent="0.3"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</row>
    <row r="325" spans="8:18" x14ac:dyDescent="0.3"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</row>
    <row r="326" spans="8:18" x14ac:dyDescent="0.3"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</row>
    <row r="327" spans="8:18" x14ac:dyDescent="0.3"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</row>
    <row r="328" spans="8:18" x14ac:dyDescent="0.3"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</row>
    <row r="329" spans="8:18" x14ac:dyDescent="0.3"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</row>
    <row r="330" spans="8:18" x14ac:dyDescent="0.3"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</row>
    <row r="331" spans="8:18" x14ac:dyDescent="0.3"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</row>
    <row r="332" spans="8:18" x14ac:dyDescent="0.3"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</row>
    <row r="333" spans="8:18" x14ac:dyDescent="0.3"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</row>
    <row r="334" spans="8:18" x14ac:dyDescent="0.3"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</row>
    <row r="335" spans="8:18" x14ac:dyDescent="0.3"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</row>
    <row r="336" spans="8:18" x14ac:dyDescent="0.3"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</row>
    <row r="337" spans="8:18" x14ac:dyDescent="0.3"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</row>
    <row r="338" spans="8:18" x14ac:dyDescent="0.3"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</row>
    <row r="339" spans="8:18" x14ac:dyDescent="0.3"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</row>
    <row r="340" spans="8:18" x14ac:dyDescent="0.3"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</row>
    <row r="341" spans="8:18" x14ac:dyDescent="0.3"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</row>
    <row r="342" spans="8:18" x14ac:dyDescent="0.3"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</row>
    <row r="343" spans="8:18" x14ac:dyDescent="0.3"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</row>
    <row r="344" spans="8:18" x14ac:dyDescent="0.3"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</row>
    <row r="345" spans="8:18" x14ac:dyDescent="0.3"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</row>
    <row r="346" spans="8:18" x14ac:dyDescent="0.3"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</row>
    <row r="347" spans="8:18" x14ac:dyDescent="0.3"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</row>
    <row r="348" spans="8:18" x14ac:dyDescent="0.3"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</row>
    <row r="349" spans="8:18" x14ac:dyDescent="0.3"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</row>
    <row r="350" spans="8:18" x14ac:dyDescent="0.3"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</row>
    <row r="351" spans="8:18" x14ac:dyDescent="0.3"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</row>
    <row r="352" spans="8:18" x14ac:dyDescent="0.3"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</row>
    <row r="353" spans="8:18" x14ac:dyDescent="0.3"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</row>
    <row r="354" spans="8:18" x14ac:dyDescent="0.3"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</row>
    <row r="355" spans="8:18" x14ac:dyDescent="0.3"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</row>
    <row r="356" spans="8:18" x14ac:dyDescent="0.3"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</row>
    <row r="357" spans="8:18" x14ac:dyDescent="0.3"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</row>
    <row r="358" spans="8:18" x14ac:dyDescent="0.3"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</row>
    <row r="359" spans="8:18" x14ac:dyDescent="0.3"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</row>
    <row r="360" spans="8:18" x14ac:dyDescent="0.3"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</row>
    <row r="361" spans="8:18" x14ac:dyDescent="0.3"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</row>
    <row r="362" spans="8:18" x14ac:dyDescent="0.3"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</row>
    <row r="363" spans="8:18" x14ac:dyDescent="0.3"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</row>
    <row r="364" spans="8:18" x14ac:dyDescent="0.3"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</row>
    <row r="365" spans="8:18" x14ac:dyDescent="0.3"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</row>
    <row r="366" spans="8:18" x14ac:dyDescent="0.3"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</row>
    <row r="367" spans="8:18" x14ac:dyDescent="0.3"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</row>
    <row r="368" spans="8:18" x14ac:dyDescent="0.3"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</row>
    <row r="369" spans="8:18" x14ac:dyDescent="0.3"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</row>
    <row r="370" spans="8:18" x14ac:dyDescent="0.3"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</row>
    <row r="371" spans="8:18" x14ac:dyDescent="0.3"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</row>
    <row r="372" spans="8:18" x14ac:dyDescent="0.3"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</row>
    <row r="373" spans="8:18" x14ac:dyDescent="0.3"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</row>
    <row r="374" spans="8:18" x14ac:dyDescent="0.3"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</row>
    <row r="375" spans="8:18" x14ac:dyDescent="0.3"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</row>
    <row r="376" spans="8:18" x14ac:dyDescent="0.3"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</row>
    <row r="377" spans="8:18" x14ac:dyDescent="0.3"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</row>
    <row r="378" spans="8:18" x14ac:dyDescent="0.3"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</row>
    <row r="379" spans="8:18" x14ac:dyDescent="0.3"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</row>
    <row r="380" spans="8:18" x14ac:dyDescent="0.3"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</row>
    <row r="381" spans="8:18" x14ac:dyDescent="0.3"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</row>
    <row r="382" spans="8:18" x14ac:dyDescent="0.3"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</row>
    <row r="383" spans="8:18" x14ac:dyDescent="0.3"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</row>
    <row r="384" spans="8:18" x14ac:dyDescent="0.3"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</row>
    <row r="385" spans="8:18" x14ac:dyDescent="0.3"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</row>
    <row r="386" spans="8:18" x14ac:dyDescent="0.3"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</row>
    <row r="387" spans="8:18" x14ac:dyDescent="0.3"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</row>
    <row r="388" spans="8:18" x14ac:dyDescent="0.3"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</row>
    <row r="389" spans="8:18" x14ac:dyDescent="0.3"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</row>
    <row r="390" spans="8:18" x14ac:dyDescent="0.3"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</row>
    <row r="391" spans="8:18" x14ac:dyDescent="0.3"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</row>
    <row r="392" spans="8:18" x14ac:dyDescent="0.3"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</row>
    <row r="393" spans="8:18" x14ac:dyDescent="0.3"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</row>
    <row r="394" spans="8:18" x14ac:dyDescent="0.3"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</row>
    <row r="395" spans="8:18" x14ac:dyDescent="0.3"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</row>
    <row r="396" spans="8:18" x14ac:dyDescent="0.3"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</row>
    <row r="397" spans="8:18" x14ac:dyDescent="0.3"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</row>
    <row r="398" spans="8:18" x14ac:dyDescent="0.3"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</row>
  </sheetData>
  <autoFilter ref="A2:G161" xr:uid="{00000000-0001-0000-0700-000000000000}"/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Q1636"/>
  <sheetViews>
    <sheetView zoomScale="90" zoomScaleNormal="90" workbookViewId="0"/>
  </sheetViews>
  <sheetFormatPr baseColWidth="10" defaultRowHeight="15" x14ac:dyDescent="0.25"/>
  <cols>
    <col min="2" max="2" width="14.140625" bestFit="1" customWidth="1"/>
    <col min="3" max="3" width="11.85546875" bestFit="1" customWidth="1"/>
    <col min="4" max="4" width="17.5703125" style="232" customWidth="1"/>
    <col min="5" max="5" width="45.5703125" bestFit="1" customWidth="1"/>
    <col min="7" max="7" width="12.7109375" bestFit="1" customWidth="1"/>
    <col min="11" max="11" width="12" style="6" bestFit="1" customWidth="1"/>
    <col min="13" max="13" width="12" style="6" bestFit="1" customWidth="1"/>
    <col min="14" max="14" width="13" bestFit="1" customWidth="1"/>
  </cols>
  <sheetData>
    <row r="1" spans="1:17" x14ac:dyDescent="0.25">
      <c r="A1" t="s">
        <v>170</v>
      </c>
      <c r="B1" s="227">
        <f>SUM(B3:B1699)</f>
        <v>2112465.5699999998</v>
      </c>
      <c r="C1" s="16"/>
      <c r="D1" s="228"/>
      <c r="E1" s="234" t="s">
        <v>2532</v>
      </c>
      <c r="F1" t="s">
        <v>5</v>
      </c>
      <c r="G1" s="15">
        <f>SUM(G3:G1664)</f>
        <v>2112465.5699999994</v>
      </c>
      <c r="J1" t="s">
        <v>770</v>
      </c>
      <c r="K1" s="17">
        <f>SUM(K3:K19)</f>
        <v>2112465.5699999989</v>
      </c>
      <c r="L1" s="52">
        <f>SUM(K3:K15)-'DRVs Duelos'!C20</f>
        <v>0</v>
      </c>
      <c r="M1" t="s">
        <v>666</v>
      </c>
      <c r="N1" s="17">
        <f>SUM(N3:N10)</f>
        <v>646007.81999999983</v>
      </c>
      <c r="O1" s="51"/>
      <c r="P1" t="s">
        <v>771</v>
      </c>
      <c r="Q1" s="17">
        <f>SUM(Q3:Q10)</f>
        <v>2112465.5699999998</v>
      </c>
    </row>
    <row r="2" spans="1:17" x14ac:dyDescent="0.25">
      <c r="A2" t="s">
        <v>170</v>
      </c>
      <c r="B2" t="s">
        <v>172</v>
      </c>
      <c r="C2" t="s">
        <v>6</v>
      </c>
      <c r="D2" s="229" t="s">
        <v>2530</v>
      </c>
      <c r="E2" s="10" t="s">
        <v>2531</v>
      </c>
      <c r="F2" t="s">
        <v>5</v>
      </c>
      <c r="G2" t="s">
        <v>173</v>
      </c>
      <c r="H2" t="s">
        <v>6</v>
      </c>
      <c r="P2" s="6"/>
    </row>
    <row r="3" spans="1:17" x14ac:dyDescent="0.25">
      <c r="A3" s="253">
        <v>10</v>
      </c>
      <c r="B3">
        <v>1876.8600000000001</v>
      </c>
      <c r="C3" s="18">
        <f>VLOOKUP(A3,'VDs DUELOS'!$D$3:$F$1571,3,0)-B3</f>
        <v>0</v>
      </c>
      <c r="D3" s="228"/>
      <c r="E3" s="230"/>
      <c r="F3" t="s">
        <v>2533</v>
      </c>
      <c r="H3" s="18" t="e">
        <f>VLOOKUP(F3,'JGs Duelos'!$B$3:$D$146,3,0)-G3</f>
        <v>#N/A</v>
      </c>
      <c r="I3" s="18"/>
      <c r="J3" s="253">
        <v>151</v>
      </c>
      <c r="K3" s="6">
        <v>133180.26999999996</v>
      </c>
      <c r="M3" s="6" t="s">
        <v>659</v>
      </c>
      <c r="N3" s="15">
        <v>59266.19999999999</v>
      </c>
      <c r="P3" s="6" t="s">
        <v>659</v>
      </c>
      <c r="Q3" s="15">
        <v>320206.55999999976</v>
      </c>
    </row>
    <row r="4" spans="1:17" x14ac:dyDescent="0.25">
      <c r="A4" s="253">
        <v>10003</v>
      </c>
      <c r="B4">
        <v>2570.15</v>
      </c>
      <c r="C4" s="18">
        <f>VLOOKUP(A4,'VDs DUELOS'!$D$3:$F$1571,3,0)-B4</f>
        <v>0</v>
      </c>
      <c r="D4" s="228"/>
      <c r="E4" s="230"/>
      <c r="F4" s="253">
        <v>10052</v>
      </c>
      <c r="G4">
        <v>8737.4500000000007</v>
      </c>
      <c r="H4" s="18">
        <f>VLOOKUP(F4,'JGs Duelos'!$B$3:$D$146,3,0)-G4</f>
        <v>0</v>
      </c>
      <c r="I4" s="18"/>
      <c r="J4" s="253">
        <v>152</v>
      </c>
      <c r="K4" s="6">
        <v>171702.78999999986</v>
      </c>
      <c r="M4" s="6" t="s">
        <v>660</v>
      </c>
      <c r="N4" s="106">
        <v>149995.63000000006</v>
      </c>
      <c r="P4" s="6" t="s">
        <v>660</v>
      </c>
      <c r="Q4" s="15">
        <v>307995.54000000027</v>
      </c>
    </row>
    <row r="5" spans="1:17" x14ac:dyDescent="0.25">
      <c r="A5" s="253">
        <v>10009</v>
      </c>
      <c r="B5">
        <v>529.59</v>
      </c>
      <c r="C5" s="18">
        <f>VLOOKUP(A5,'VDs DUELOS'!$D$3:$F$1571,3,0)-B5</f>
        <v>0</v>
      </c>
      <c r="D5" s="228"/>
      <c r="E5" s="230"/>
      <c r="F5" s="253">
        <v>10093</v>
      </c>
      <c r="G5">
        <v>21891.89</v>
      </c>
      <c r="H5" s="18">
        <f>VLOOKUP(F5,'JGs Duelos'!$B$3:$D$146,3,0)-G5</f>
        <v>0</v>
      </c>
      <c r="I5" s="18"/>
      <c r="J5" s="253">
        <v>153</v>
      </c>
      <c r="K5" s="6">
        <v>92081.209999999905</v>
      </c>
      <c r="M5" s="6" t="s">
        <v>661</v>
      </c>
      <c r="N5" s="106">
        <v>128254.78999999994</v>
      </c>
      <c r="P5" s="6" t="s">
        <v>661</v>
      </c>
      <c r="Q5" s="15">
        <v>246119.28999999978</v>
      </c>
    </row>
    <row r="6" spans="1:17" x14ac:dyDescent="0.25">
      <c r="A6" s="253">
        <v>10010</v>
      </c>
      <c r="B6">
        <v>2796.77</v>
      </c>
      <c r="C6" s="18">
        <f>VLOOKUP(A6,'VDs DUELOS'!$D$3:$F$1571,3,0)-B6</f>
        <v>0</v>
      </c>
      <c r="D6" s="228"/>
      <c r="E6" s="230"/>
      <c r="F6" s="253">
        <v>10515</v>
      </c>
      <c r="G6">
        <v>13785.5</v>
      </c>
      <c r="H6" s="18">
        <f>VLOOKUP(F6,'JGs Duelos'!$B$3:$D$146,3,0)-G6</f>
        <v>0</v>
      </c>
      <c r="I6" s="18"/>
      <c r="J6" s="253">
        <v>155</v>
      </c>
      <c r="K6" s="6">
        <v>169969.70999999988</v>
      </c>
      <c r="M6" s="6" t="s">
        <v>662</v>
      </c>
      <c r="N6" s="15">
        <v>52827.51</v>
      </c>
      <c r="P6" s="6" t="s">
        <v>662</v>
      </c>
      <c r="Q6" s="15">
        <v>285606.3000000001</v>
      </c>
    </row>
    <row r="7" spans="1:17" x14ac:dyDescent="0.25">
      <c r="A7" s="253">
        <v>10012</v>
      </c>
      <c r="B7">
        <v>4732.99</v>
      </c>
      <c r="C7" s="18">
        <f>VLOOKUP(A7,'VDs DUELOS'!$D$3:$F$1571,3,0)-B7</f>
        <v>0</v>
      </c>
      <c r="D7" s="228"/>
      <c r="E7" s="230"/>
      <c r="F7" s="253">
        <v>11493</v>
      </c>
      <c r="G7">
        <v>16629.149999999994</v>
      </c>
      <c r="H7" s="18">
        <f>VLOOKUP(F7,'JGs Duelos'!$B$3:$D$146,3,0)-G7</f>
        <v>0</v>
      </c>
      <c r="I7" s="18"/>
      <c r="J7" s="253">
        <v>156</v>
      </c>
      <c r="K7" s="6">
        <v>170509.71</v>
      </c>
      <c r="M7" s="6" t="s">
        <v>663</v>
      </c>
      <c r="N7" s="107">
        <v>90138.280000000057</v>
      </c>
      <c r="P7" s="6" t="s">
        <v>663</v>
      </c>
      <c r="Q7" s="107">
        <v>336676.99000000011</v>
      </c>
    </row>
    <row r="8" spans="1:17" x14ac:dyDescent="0.25">
      <c r="A8" s="253">
        <v>10016</v>
      </c>
      <c r="B8">
        <v>1688.9800000000002</v>
      </c>
      <c r="C8" s="18">
        <f>VLOOKUP(A8,'VDs DUELOS'!$D$3:$F$1571,3,0)-B8</f>
        <v>0</v>
      </c>
      <c r="D8" s="228"/>
      <c r="E8" s="230"/>
      <c r="F8" s="253">
        <v>1180</v>
      </c>
      <c r="G8">
        <v>10296.24</v>
      </c>
      <c r="H8" s="18">
        <f>VLOOKUP(F8,'JGs Duelos'!$B$3:$D$146,3,0)-G8</f>
        <v>0</v>
      </c>
      <c r="I8" s="18"/>
      <c r="J8" s="253">
        <v>157</v>
      </c>
      <c r="K8" s="6">
        <v>188873.18999999971</v>
      </c>
      <c r="M8" s="6" t="s">
        <v>664</v>
      </c>
      <c r="N8" s="15">
        <v>155991.9599999999</v>
      </c>
      <c r="P8" s="6" t="s">
        <v>664</v>
      </c>
      <c r="Q8" s="15">
        <v>410280.64000000007</v>
      </c>
    </row>
    <row r="9" spans="1:17" x14ac:dyDescent="0.25">
      <c r="A9" s="253">
        <v>10026</v>
      </c>
      <c r="B9">
        <v>380.48</v>
      </c>
      <c r="C9" s="18">
        <f>VLOOKUP(A9,'VDs DUELOS'!$D$3:$F$1571,3,0)-B9</f>
        <v>0</v>
      </c>
      <c r="D9" s="228"/>
      <c r="E9" s="230"/>
      <c r="F9" s="253">
        <v>12</v>
      </c>
      <c r="G9">
        <v>16974.690000000002</v>
      </c>
      <c r="H9" s="18">
        <f>VLOOKUP(F9,'JGs Duelos'!$B$3:$D$146,3,0)-G9</f>
        <v>0</v>
      </c>
      <c r="I9" s="18" t="s">
        <v>805</v>
      </c>
      <c r="J9" s="253">
        <v>158</v>
      </c>
      <c r="K9" s="6">
        <v>213597.52999999991</v>
      </c>
      <c r="M9" s="6" t="s">
        <v>665</v>
      </c>
      <c r="N9" s="15">
        <v>9533.4500000000025</v>
      </c>
      <c r="P9" s="6" t="s">
        <v>665</v>
      </c>
      <c r="Q9" s="15">
        <v>205580.24999999948</v>
      </c>
    </row>
    <row r="10" spans="1:17" x14ac:dyDescent="0.25">
      <c r="A10" s="253">
        <v>10029</v>
      </c>
      <c r="B10">
        <v>425.71999999999997</v>
      </c>
      <c r="C10" s="18">
        <f>VLOOKUP(A10,'VDs DUELOS'!$D$3:$F$1571,3,0)-B10</f>
        <v>0</v>
      </c>
      <c r="D10" s="228"/>
      <c r="E10" s="230"/>
      <c r="F10" s="253">
        <v>12026</v>
      </c>
      <c r="G10">
        <v>722.86</v>
      </c>
      <c r="H10" s="18" t="e">
        <f>VLOOKUP(F10,'JGs Duelos'!$B$3:$D$146,3,0)-G10</f>
        <v>#N/A</v>
      </c>
      <c r="I10" s="18"/>
      <c r="J10" s="253">
        <v>159</v>
      </c>
      <c r="K10" s="6">
        <v>155790.36999999982</v>
      </c>
      <c r="P10" s="6"/>
    </row>
    <row r="11" spans="1:17" x14ac:dyDescent="0.25">
      <c r="A11" s="253">
        <v>10046</v>
      </c>
      <c r="B11">
        <v>141.6</v>
      </c>
      <c r="C11" s="18">
        <f>VLOOKUP(A11,'VDs DUELOS'!$D$3:$F$1571,3,0)-B11</f>
        <v>0</v>
      </c>
      <c r="D11" s="228"/>
      <c r="E11" s="230"/>
      <c r="F11" s="253">
        <v>1287</v>
      </c>
      <c r="G11">
        <v>16361.590000000006</v>
      </c>
      <c r="H11" s="18">
        <f>VLOOKUP(F11,'JGs Duelos'!$B$3:$D$146,3,0)-G11</f>
        <v>0</v>
      </c>
      <c r="I11" s="18"/>
      <c r="J11" s="253">
        <v>160</v>
      </c>
      <c r="K11" s="6">
        <v>202391.49999999991</v>
      </c>
      <c r="P11" s="6"/>
    </row>
    <row r="12" spans="1:17" x14ac:dyDescent="0.25">
      <c r="A12" s="253">
        <v>10081</v>
      </c>
      <c r="B12">
        <v>3102.7000000000003</v>
      </c>
      <c r="C12" s="18">
        <f>VLOOKUP(A12,'VDs DUELOS'!$D$3:$F$1571,3,0)-B12</f>
        <v>0</v>
      </c>
      <c r="D12" s="228"/>
      <c r="E12" s="230"/>
      <c r="F12" s="253">
        <v>13107</v>
      </c>
      <c r="G12">
        <v>13642.8</v>
      </c>
      <c r="H12" s="18">
        <f>VLOOKUP(F12,'JGs Duelos'!$B$3:$D$146,3,0)-G12</f>
        <v>0</v>
      </c>
      <c r="I12" s="18" t="s">
        <v>799</v>
      </c>
      <c r="J12" s="253">
        <v>161</v>
      </c>
      <c r="K12" s="6">
        <v>249282.78999999989</v>
      </c>
      <c r="M12" s="105" t="s">
        <v>657</v>
      </c>
      <c r="N12" s="117">
        <f>+N4+N5</f>
        <v>278250.42</v>
      </c>
      <c r="P12" s="6"/>
    </row>
    <row r="13" spans="1:17" x14ac:dyDescent="0.25">
      <c r="A13" s="253">
        <v>10082</v>
      </c>
      <c r="B13">
        <v>1039.74</v>
      </c>
      <c r="C13" s="18">
        <f>VLOOKUP(A13,'VDs DUELOS'!$D$3:$F$1571,3,0)-B13</f>
        <v>0</v>
      </c>
      <c r="D13" s="228"/>
      <c r="E13" s="230"/>
      <c r="F13" s="253">
        <v>13112</v>
      </c>
      <c r="G13">
        <v>11420.45</v>
      </c>
      <c r="H13" s="18">
        <f>VLOOKUP(F13,'JGs Duelos'!$B$3:$D$146,3,0)-G13</f>
        <v>3573.42</v>
      </c>
      <c r="I13" s="18"/>
      <c r="J13" s="253">
        <v>162</v>
      </c>
      <c r="K13" s="6">
        <v>190704.69999999995</v>
      </c>
      <c r="M13" s="105" t="s">
        <v>658</v>
      </c>
      <c r="N13" s="108">
        <f>+N3+N6+N7+N8+N9</f>
        <v>367757.39999999997</v>
      </c>
      <c r="P13" s="6"/>
    </row>
    <row r="14" spans="1:17" x14ac:dyDescent="0.25">
      <c r="A14" s="253">
        <v>10107</v>
      </c>
      <c r="B14">
        <v>859.39999999999986</v>
      </c>
      <c r="C14" s="18">
        <f>VLOOKUP(A14,'VDs DUELOS'!$D$3:$F$1571,3,0)-B14</f>
        <v>0</v>
      </c>
      <c r="D14" s="228"/>
      <c r="E14" s="230"/>
      <c r="F14" s="253">
        <v>136</v>
      </c>
      <c r="G14">
        <v>9092.5299999999988</v>
      </c>
      <c r="H14" s="18">
        <f>VLOOKUP(F14,'JGs Duelos'!$B$3:$D$146,3,0)-G14</f>
        <v>0</v>
      </c>
      <c r="I14" s="18"/>
      <c r="J14" s="253">
        <v>163</v>
      </c>
      <c r="K14" s="6">
        <v>135477.21000000002</v>
      </c>
      <c r="P14" s="6"/>
    </row>
    <row r="15" spans="1:17" x14ac:dyDescent="0.25">
      <c r="A15" s="253">
        <v>10115</v>
      </c>
      <c r="B15">
        <v>459.38</v>
      </c>
      <c r="C15" s="18">
        <f>VLOOKUP(A15,'VDs DUELOS'!$D$3:$F$1571,3,0)-B15</f>
        <v>0</v>
      </c>
      <c r="D15" s="228"/>
      <c r="E15" s="230"/>
      <c r="F15" s="253">
        <v>1458</v>
      </c>
      <c r="G15">
        <v>9799.239999999998</v>
      </c>
      <c r="H15" s="18">
        <f>VLOOKUP(F15,'JGs Duelos'!$B$3:$D$146,3,0)-G15</f>
        <v>0</v>
      </c>
      <c r="I15" s="18"/>
      <c r="J15" s="253">
        <v>182</v>
      </c>
      <c r="K15" s="6">
        <v>25991.610000000026</v>
      </c>
      <c r="L15" s="50"/>
      <c r="P15" s="6"/>
    </row>
    <row r="16" spans="1:17" x14ac:dyDescent="0.25">
      <c r="A16" s="253">
        <v>10139</v>
      </c>
      <c r="B16">
        <v>2970.55</v>
      </c>
      <c r="C16" s="18">
        <f>VLOOKUP(A16,'VDs DUELOS'!$D$3:$F$1571,3,0)-B16</f>
        <v>0</v>
      </c>
      <c r="D16" s="228"/>
      <c r="E16" s="230"/>
      <c r="F16" s="253">
        <v>1465</v>
      </c>
      <c r="G16">
        <v>35904.970000000008</v>
      </c>
      <c r="H16" s="18">
        <f>VLOOKUP(F16,'JGs Duelos'!$B$3:$D$146,3,0)-G16</f>
        <v>0</v>
      </c>
      <c r="I16" s="18"/>
      <c r="J16" s="253">
        <v>183</v>
      </c>
      <c r="K16" s="6">
        <v>43.81</v>
      </c>
      <c r="P16" s="6"/>
    </row>
    <row r="17" spans="1:16" x14ac:dyDescent="0.25">
      <c r="A17" s="253">
        <v>10180</v>
      </c>
      <c r="B17">
        <v>3206.51</v>
      </c>
      <c r="C17" s="18">
        <f>VLOOKUP(A17,'VDs DUELOS'!$D$3:$F$1571,3,0)-B17</f>
        <v>0</v>
      </c>
      <c r="D17" s="228"/>
      <c r="E17" s="230"/>
      <c r="F17" s="253">
        <v>151</v>
      </c>
      <c r="G17">
        <v>7738.07</v>
      </c>
      <c r="H17" s="18">
        <f>VLOOKUP(F17,'JGs Duelos'!$B$3:$D$146,3,0)-G17</f>
        <v>0</v>
      </c>
      <c r="I17" s="18"/>
      <c r="J17" s="253">
        <v>188</v>
      </c>
      <c r="K17" s="6">
        <v>4069.14</v>
      </c>
      <c r="P17" s="6"/>
    </row>
    <row r="18" spans="1:16" x14ac:dyDescent="0.25">
      <c r="A18" s="253">
        <v>10183</v>
      </c>
      <c r="B18">
        <v>1205.6100000000001</v>
      </c>
      <c r="C18" s="18">
        <f>VLOOKUP(A18,'VDs DUELOS'!$D$3:$F$1571,3,0)-B18</f>
        <v>0</v>
      </c>
      <c r="D18" s="228"/>
      <c r="E18" s="230"/>
      <c r="F18" s="253">
        <v>1526</v>
      </c>
      <c r="G18">
        <v>30985.440000000002</v>
      </c>
      <c r="H18" s="18">
        <f>VLOOKUP(F18,'JGs Duelos'!$B$3:$D$146,3,0)-G18</f>
        <v>0</v>
      </c>
      <c r="I18" s="18"/>
      <c r="J18" s="253">
        <v>192</v>
      </c>
      <c r="K18" s="6">
        <v>722.86</v>
      </c>
      <c r="P18" s="6"/>
    </row>
    <row r="19" spans="1:16" x14ac:dyDescent="0.25">
      <c r="A19" s="253">
        <v>10208</v>
      </c>
      <c r="B19">
        <v>363.58</v>
      </c>
      <c r="C19" s="18">
        <f>VLOOKUP(A19,'VDs DUELOS'!$D$3:$F$1571,3,0)-B19</f>
        <v>0</v>
      </c>
      <c r="D19" s="228"/>
      <c r="E19" s="230"/>
      <c r="F19" s="253">
        <v>1531</v>
      </c>
      <c r="G19">
        <v>12467.709999999997</v>
      </c>
      <c r="H19" s="18">
        <f>VLOOKUP(F19,'JGs Duelos'!$B$3:$D$146,3,0)-G19</f>
        <v>0</v>
      </c>
      <c r="I19" s="18"/>
      <c r="J19" s="253">
        <v>530</v>
      </c>
      <c r="K19" s="6">
        <v>8077.170000000001</v>
      </c>
      <c r="P19" s="6"/>
    </row>
    <row r="20" spans="1:16" x14ac:dyDescent="0.25">
      <c r="A20" s="253">
        <v>10277</v>
      </c>
      <c r="B20">
        <v>983.71</v>
      </c>
      <c r="C20" s="18">
        <f>VLOOKUP(A20,'VDs DUELOS'!$D$3:$F$1571,3,0)-B20</f>
        <v>0</v>
      </c>
      <c r="D20" s="228"/>
      <c r="E20" s="230"/>
      <c r="F20" s="253">
        <v>1533</v>
      </c>
      <c r="G20">
        <v>16754.429999999993</v>
      </c>
      <c r="H20" s="18">
        <f>VLOOKUP(F20,'JGs Duelos'!$B$3:$D$146,3,0)-G20</f>
        <v>0</v>
      </c>
      <c r="I20" s="18"/>
      <c r="P20" s="6"/>
    </row>
    <row r="21" spans="1:16" x14ac:dyDescent="0.25">
      <c r="A21" s="253">
        <v>10291</v>
      </c>
      <c r="B21">
        <v>1586.96</v>
      </c>
      <c r="C21" s="18">
        <f>VLOOKUP(A21,'VDs DUELOS'!$D$3:$F$1571,3,0)-B21</f>
        <v>0</v>
      </c>
      <c r="D21" s="228"/>
      <c r="E21" s="230"/>
      <c r="F21" s="253">
        <v>1576</v>
      </c>
      <c r="G21">
        <v>19429.21</v>
      </c>
      <c r="H21" s="18">
        <f>VLOOKUP(F21,'JGs Duelos'!$B$3:$D$146,3,0)-G21</f>
        <v>0</v>
      </c>
      <c r="I21" s="18"/>
      <c r="P21" s="6"/>
    </row>
    <row r="22" spans="1:16" x14ac:dyDescent="0.25">
      <c r="A22" s="253">
        <v>10292</v>
      </c>
      <c r="B22">
        <v>1177.8400000000001</v>
      </c>
      <c r="C22" s="18">
        <f>VLOOKUP(A22,'VDs DUELOS'!$D$3:$F$1571,3,0)-B22</f>
        <v>0</v>
      </c>
      <c r="D22" s="228"/>
      <c r="E22" s="230"/>
      <c r="F22" s="253">
        <v>1578</v>
      </c>
      <c r="G22">
        <v>20518.099999999999</v>
      </c>
      <c r="H22" s="18">
        <f>VLOOKUP(F22,'JGs Duelos'!$B$3:$D$146,3,0)-G22</f>
        <v>0</v>
      </c>
      <c r="I22" s="18"/>
      <c r="P22" s="6"/>
    </row>
    <row r="23" spans="1:16" x14ac:dyDescent="0.25">
      <c r="A23" s="253">
        <v>10295</v>
      </c>
      <c r="B23">
        <v>999.28000000000009</v>
      </c>
      <c r="C23" s="18">
        <f>VLOOKUP(A23,'VDs DUELOS'!$D$3:$F$1571,3,0)-B23</f>
        <v>0</v>
      </c>
      <c r="D23" s="228"/>
      <c r="E23" s="230"/>
      <c r="F23" s="253">
        <v>1581</v>
      </c>
      <c r="G23">
        <v>8371.34</v>
      </c>
      <c r="H23" s="18">
        <f>VLOOKUP(F23,'JGs Duelos'!$B$3:$D$146,3,0)-G23</f>
        <v>0</v>
      </c>
      <c r="I23" s="18"/>
      <c r="P23" s="6"/>
    </row>
    <row r="24" spans="1:16" x14ac:dyDescent="0.25">
      <c r="A24" s="253">
        <v>10297</v>
      </c>
      <c r="B24">
        <v>1657.07</v>
      </c>
      <c r="C24" s="18">
        <f>VLOOKUP(A24,'VDs DUELOS'!$D$3:$F$1571,3,0)-B24</f>
        <v>0</v>
      </c>
      <c r="D24" s="228"/>
      <c r="E24" s="230"/>
      <c r="F24" s="253">
        <v>1592</v>
      </c>
      <c r="G24">
        <v>9064.68</v>
      </c>
      <c r="H24" s="18">
        <f>VLOOKUP(F24,'JGs Duelos'!$B$3:$D$146,3,0)-G24</f>
        <v>0</v>
      </c>
      <c r="I24" s="18"/>
      <c r="P24" s="6"/>
    </row>
    <row r="25" spans="1:16" x14ac:dyDescent="0.25">
      <c r="A25" s="253">
        <v>10298</v>
      </c>
      <c r="B25">
        <v>1283.3799999999999</v>
      </c>
      <c r="C25" s="18">
        <f>VLOOKUP(A25,'VDs DUELOS'!$D$3:$F$1571,3,0)-B25</f>
        <v>0</v>
      </c>
      <c r="D25" s="228"/>
      <c r="E25" s="230"/>
      <c r="F25" s="253">
        <v>1650</v>
      </c>
      <c r="G25">
        <v>9198.2000000000007</v>
      </c>
      <c r="H25" s="18">
        <f>VLOOKUP(F25,'JGs Duelos'!$B$3:$D$146,3,0)-G25</f>
        <v>0</v>
      </c>
      <c r="I25" s="18"/>
      <c r="P25" s="6"/>
    </row>
    <row r="26" spans="1:16" x14ac:dyDescent="0.25">
      <c r="A26" s="253">
        <v>10357</v>
      </c>
      <c r="B26">
        <v>1756.14</v>
      </c>
      <c r="C26" s="18">
        <f>VLOOKUP(A26,'VDs DUELOS'!$D$3:$F$1571,3,0)-B26</f>
        <v>0</v>
      </c>
      <c r="D26" s="228"/>
      <c r="E26" s="230"/>
      <c r="F26" s="253">
        <v>1691</v>
      </c>
      <c r="G26">
        <v>11747.58</v>
      </c>
      <c r="H26" s="18">
        <f>VLOOKUP(F26,'JGs Duelos'!$B$3:$D$146,3,0)-G26</f>
        <v>0</v>
      </c>
      <c r="I26" s="18"/>
      <c r="P26" s="6"/>
    </row>
    <row r="27" spans="1:16" x14ac:dyDescent="0.25">
      <c r="A27" s="253">
        <v>1036</v>
      </c>
      <c r="B27">
        <v>965.07999999999993</v>
      </c>
      <c r="C27" s="18">
        <f>VLOOKUP(A27,'VDs DUELOS'!$D$3:$F$1571,3,0)-B27</f>
        <v>0</v>
      </c>
      <c r="D27" s="228"/>
      <c r="E27" s="230"/>
      <c r="F27" s="253">
        <v>1742</v>
      </c>
      <c r="G27">
        <v>21015.760000000002</v>
      </c>
      <c r="H27" s="18">
        <f>VLOOKUP(F27,'JGs Duelos'!$B$3:$D$146,3,0)-G27</f>
        <v>0</v>
      </c>
      <c r="I27" s="18"/>
      <c r="P27" s="6"/>
    </row>
    <row r="28" spans="1:16" x14ac:dyDescent="0.25">
      <c r="A28" s="253">
        <v>1038</v>
      </c>
      <c r="B28">
        <v>3781.36</v>
      </c>
      <c r="C28" s="18">
        <f>VLOOKUP(A28,'VDs DUELOS'!$D$3:$F$1571,3,0)-B28</f>
        <v>0</v>
      </c>
      <c r="D28" s="228"/>
      <c r="E28" s="230"/>
      <c r="F28" s="253">
        <v>1767</v>
      </c>
      <c r="G28">
        <v>15949.929999999998</v>
      </c>
      <c r="H28" s="18">
        <f>VLOOKUP(F28,'JGs Duelos'!$B$3:$D$146,3,0)-G28</f>
        <v>0</v>
      </c>
      <c r="I28" s="18"/>
      <c r="P28" s="6"/>
    </row>
    <row r="29" spans="1:16" x14ac:dyDescent="0.25">
      <c r="A29" s="253">
        <v>10429</v>
      </c>
      <c r="B29">
        <v>766.2700000000001</v>
      </c>
      <c r="C29" s="18">
        <f>VLOOKUP(A29,'VDs DUELOS'!$D$3:$F$1571,3,0)-B29</f>
        <v>0</v>
      </c>
      <c r="D29" s="228"/>
      <c r="E29" s="230"/>
      <c r="F29" s="253">
        <v>1789</v>
      </c>
      <c r="G29">
        <v>11652.180000000002</v>
      </c>
      <c r="H29" s="18">
        <f>VLOOKUP(F29,'JGs Duelos'!$B$3:$D$146,3,0)-G29</f>
        <v>0</v>
      </c>
      <c r="I29" s="18"/>
      <c r="P29" s="6"/>
    </row>
    <row r="30" spans="1:16" x14ac:dyDescent="0.25">
      <c r="A30" s="253">
        <v>10457</v>
      </c>
      <c r="B30">
        <v>3817.4300000000003</v>
      </c>
      <c r="C30" s="18">
        <f>VLOOKUP(A30,'VDs DUELOS'!$D$3:$F$1571,3,0)-B30</f>
        <v>0</v>
      </c>
      <c r="D30" s="228"/>
      <c r="E30" s="230"/>
      <c r="F30" s="253">
        <v>1821</v>
      </c>
      <c r="G30">
        <v>7072.04</v>
      </c>
      <c r="H30" s="18">
        <f>VLOOKUP(F30,'JGs Duelos'!$B$3:$D$146,3,0)-G30</f>
        <v>0</v>
      </c>
      <c r="I30" s="18"/>
      <c r="P30" s="6"/>
    </row>
    <row r="31" spans="1:16" x14ac:dyDescent="0.25">
      <c r="A31" s="253">
        <v>10489</v>
      </c>
      <c r="B31">
        <v>1664.1300000000003</v>
      </c>
      <c r="C31" s="18">
        <f>VLOOKUP(A31,'VDs DUELOS'!$D$3:$F$1571,3,0)-B31</f>
        <v>0</v>
      </c>
      <c r="D31" s="228"/>
      <c r="E31" s="230"/>
      <c r="F31" s="253">
        <v>1906</v>
      </c>
      <c r="G31">
        <v>16649.260000000006</v>
      </c>
      <c r="H31" s="18">
        <f>VLOOKUP(F31,'JGs Duelos'!$B$3:$D$146,3,0)-G31</f>
        <v>0</v>
      </c>
      <c r="I31" s="18"/>
      <c r="P31" s="6"/>
    </row>
    <row r="32" spans="1:16" x14ac:dyDescent="0.25">
      <c r="A32" s="253">
        <v>10493</v>
      </c>
      <c r="B32">
        <v>2478.4800000000005</v>
      </c>
      <c r="C32" s="18">
        <f>VLOOKUP(A32,'VDs DUELOS'!$D$3:$F$1571,3,0)-B32</f>
        <v>0</v>
      </c>
      <c r="D32" s="228"/>
      <c r="E32" s="230"/>
      <c r="F32" s="253">
        <v>1921</v>
      </c>
      <c r="G32">
        <v>6416.96</v>
      </c>
      <c r="H32" s="18">
        <f>VLOOKUP(F32,'JGs Duelos'!$B$3:$D$146,3,0)-G32</f>
        <v>0</v>
      </c>
      <c r="I32" s="18"/>
      <c r="P32" s="6"/>
    </row>
    <row r="33" spans="1:16" x14ac:dyDescent="0.25">
      <c r="A33" s="253">
        <v>10496</v>
      </c>
      <c r="B33">
        <v>123.9</v>
      </c>
      <c r="C33" s="18">
        <f>VLOOKUP(A33,'VDs DUELOS'!$D$3:$F$1571,3,0)-B33</f>
        <v>0</v>
      </c>
      <c r="D33" s="228"/>
      <c r="E33" s="230"/>
      <c r="F33" s="253">
        <v>193</v>
      </c>
      <c r="G33">
        <v>10252.58</v>
      </c>
      <c r="H33" s="18">
        <f>VLOOKUP(F33,'JGs Duelos'!$B$3:$D$146,3,0)-G33</f>
        <v>0</v>
      </c>
      <c r="I33" s="18"/>
      <c r="P33" s="6"/>
    </row>
    <row r="34" spans="1:16" x14ac:dyDescent="0.25">
      <c r="A34" s="253">
        <v>10499</v>
      </c>
      <c r="B34">
        <v>1465.3</v>
      </c>
      <c r="C34" s="18">
        <f>VLOOKUP(A34,'VDs DUELOS'!$D$3:$F$1571,3,0)-B34</f>
        <v>0</v>
      </c>
      <c r="D34" s="228"/>
      <c r="E34" s="230"/>
      <c r="F34" s="253">
        <v>20167</v>
      </c>
      <c r="G34">
        <v>9800.4599999999991</v>
      </c>
      <c r="H34" s="18">
        <f>VLOOKUP(F34,'JGs Duelos'!$B$3:$D$146,3,0)-G34</f>
        <v>0</v>
      </c>
      <c r="I34" s="18"/>
      <c r="P34" s="6"/>
    </row>
    <row r="35" spans="1:16" x14ac:dyDescent="0.25">
      <c r="A35" s="253">
        <v>10503</v>
      </c>
      <c r="B35">
        <v>533.81000000000006</v>
      </c>
      <c r="C35" s="18">
        <f>VLOOKUP(A35,'VDs DUELOS'!$D$3:$F$1571,3,0)-B35</f>
        <v>0</v>
      </c>
      <c r="D35" s="228"/>
      <c r="E35" s="230"/>
      <c r="F35" s="253">
        <v>239</v>
      </c>
      <c r="G35">
        <v>18937.920000000002</v>
      </c>
      <c r="H35" s="18">
        <f>VLOOKUP(F35,'JGs Duelos'!$B$3:$D$146,3,0)-G35</f>
        <v>0</v>
      </c>
      <c r="I35" s="18"/>
    </row>
    <row r="36" spans="1:16" x14ac:dyDescent="0.25">
      <c r="A36" s="253">
        <v>10504</v>
      </c>
      <c r="B36">
        <v>639.97</v>
      </c>
      <c r="C36" s="18">
        <f>VLOOKUP(A36,'VDs DUELOS'!$D$3:$F$1571,3,0)-B36</f>
        <v>0</v>
      </c>
      <c r="D36" s="228"/>
      <c r="E36" s="230"/>
      <c r="F36" s="253">
        <v>2421</v>
      </c>
      <c r="G36">
        <v>12728.89</v>
      </c>
      <c r="H36" s="18">
        <f>VLOOKUP(F36,'JGs Duelos'!$B$3:$D$146,3,0)-G36</f>
        <v>0</v>
      </c>
      <c r="I36" s="18"/>
    </row>
    <row r="37" spans="1:16" x14ac:dyDescent="0.25">
      <c r="A37" s="253">
        <v>10508</v>
      </c>
      <c r="B37">
        <v>1606.8500000000001</v>
      </c>
      <c r="C37" s="18">
        <f>VLOOKUP(A37,'VDs DUELOS'!$D$3:$F$1571,3,0)-B37</f>
        <v>0</v>
      </c>
      <c r="D37" s="228"/>
      <c r="E37" s="230"/>
      <c r="F37" s="253">
        <v>2441</v>
      </c>
      <c r="G37">
        <v>11972.02</v>
      </c>
      <c r="H37" s="18">
        <f>VLOOKUP(F37,'JGs Duelos'!$B$3:$D$146,3,0)-G37</f>
        <v>0</v>
      </c>
      <c r="I37" s="18"/>
    </row>
    <row r="38" spans="1:16" x14ac:dyDescent="0.25">
      <c r="A38" s="253">
        <v>10512</v>
      </c>
      <c r="B38">
        <v>643.63000000000011</v>
      </c>
      <c r="C38" s="18">
        <f>VLOOKUP(A38,'VDs DUELOS'!$D$3:$F$1571,3,0)-B38</f>
        <v>0</v>
      </c>
      <c r="D38" s="228"/>
      <c r="E38" s="230"/>
      <c r="F38" s="253">
        <v>25060</v>
      </c>
      <c r="G38">
        <v>5506.1</v>
      </c>
      <c r="H38" s="18">
        <f>VLOOKUP(F38,'JGs Duelos'!$B$3:$D$146,3,0)-G38</f>
        <v>0</v>
      </c>
      <c r="I38" s="18"/>
    </row>
    <row r="39" spans="1:16" x14ac:dyDescent="0.25">
      <c r="A39" s="253">
        <v>10513</v>
      </c>
      <c r="B39">
        <v>846.25</v>
      </c>
      <c r="C39" s="18">
        <f>VLOOKUP(A39,'VDs DUELOS'!$D$3:$F$1571,3,0)-B39</f>
        <v>0</v>
      </c>
      <c r="D39" s="228"/>
      <c r="E39" s="230"/>
      <c r="F39" s="253">
        <v>25088</v>
      </c>
      <c r="G39">
        <v>6136.2299999999977</v>
      </c>
      <c r="H39" s="18">
        <f>VLOOKUP(F39,'JGs Duelos'!$B$3:$D$146,3,0)-G39</f>
        <v>0</v>
      </c>
      <c r="I39" s="18"/>
    </row>
    <row r="40" spans="1:16" x14ac:dyDescent="0.25">
      <c r="A40" s="253">
        <v>10518</v>
      </c>
      <c r="B40">
        <v>142.65</v>
      </c>
      <c r="C40" s="18">
        <f>VLOOKUP(A40,'VDs DUELOS'!$D$3:$F$1571,3,0)-B40</f>
        <v>0</v>
      </c>
      <c r="D40" s="228"/>
      <c r="E40" s="230"/>
      <c r="F40" s="253">
        <v>251</v>
      </c>
      <c r="G40">
        <v>8396.489999999998</v>
      </c>
      <c r="H40" s="18">
        <f>VLOOKUP(F40,'JGs Duelos'!$B$3:$D$146,3,0)-G40</f>
        <v>0</v>
      </c>
      <c r="I40" s="18"/>
    </row>
    <row r="41" spans="1:16" x14ac:dyDescent="0.25">
      <c r="A41" s="253">
        <v>10531</v>
      </c>
      <c r="B41">
        <v>1062.6799999999998</v>
      </c>
      <c r="C41" s="18">
        <f>VLOOKUP(A41,'VDs DUELOS'!$D$3:$F$1571,3,0)-B41</f>
        <v>0</v>
      </c>
      <c r="D41" s="228"/>
      <c r="E41" s="230"/>
      <c r="F41" s="253">
        <v>2518</v>
      </c>
      <c r="G41">
        <v>25850.259999999995</v>
      </c>
      <c r="H41" s="18">
        <f>VLOOKUP(F41,'JGs Duelos'!$B$3:$D$146,3,0)-G41</f>
        <v>0</v>
      </c>
      <c r="I41" s="18"/>
    </row>
    <row r="42" spans="1:16" x14ac:dyDescent="0.25">
      <c r="A42" s="253">
        <v>10538</v>
      </c>
      <c r="B42">
        <v>460.16999999999996</v>
      </c>
      <c r="C42" s="18">
        <f>VLOOKUP(A42,'VDs DUELOS'!$D$3:$F$1571,3,0)-B42</f>
        <v>0</v>
      </c>
      <c r="D42" s="228"/>
      <c r="E42" s="230"/>
      <c r="F42" s="253">
        <v>2565</v>
      </c>
      <c r="G42">
        <v>18740.009999999998</v>
      </c>
      <c r="H42" s="18">
        <f>VLOOKUP(F42,'JGs Duelos'!$B$3:$D$146,3,0)-G42</f>
        <v>0</v>
      </c>
      <c r="I42" s="18"/>
    </row>
    <row r="43" spans="1:16" x14ac:dyDescent="0.25">
      <c r="A43" s="253">
        <v>10601</v>
      </c>
      <c r="B43">
        <v>870.49</v>
      </c>
      <c r="C43" s="18">
        <f>VLOOKUP(A43,'VDs DUELOS'!$D$3:$F$1571,3,0)-B43</f>
        <v>0</v>
      </c>
      <c r="D43" s="228"/>
      <c r="E43" s="230"/>
      <c r="F43" s="253">
        <v>2685</v>
      </c>
      <c r="G43">
        <v>12588.270000000002</v>
      </c>
      <c r="H43" s="18">
        <f>VLOOKUP(F43,'JGs Duelos'!$B$3:$D$146,3,0)-G43</f>
        <v>0</v>
      </c>
      <c r="I43" s="18"/>
    </row>
    <row r="44" spans="1:16" x14ac:dyDescent="0.25">
      <c r="A44" s="253">
        <v>1061</v>
      </c>
      <c r="B44">
        <v>2883.17</v>
      </c>
      <c r="C44" s="18">
        <f>VLOOKUP(A44,'VDs DUELOS'!$D$3:$F$1571,3,0)-B44</f>
        <v>0</v>
      </c>
      <c r="D44" s="228"/>
      <c r="E44" s="230"/>
      <c r="F44" s="253">
        <v>270</v>
      </c>
      <c r="G44">
        <v>33259.85</v>
      </c>
      <c r="H44" s="18">
        <f>VLOOKUP(F44,'JGs Duelos'!$B$3:$D$146,3,0)-G44</f>
        <v>0</v>
      </c>
      <c r="I44" s="18"/>
    </row>
    <row r="45" spans="1:16" x14ac:dyDescent="0.25">
      <c r="A45" s="253">
        <v>10685</v>
      </c>
      <c r="B45">
        <v>2263.52</v>
      </c>
      <c r="C45" s="18">
        <f>VLOOKUP(A45,'VDs DUELOS'!$D$3:$F$1571,3,0)-B45</f>
        <v>0</v>
      </c>
      <c r="D45" s="228"/>
      <c r="E45" s="228"/>
      <c r="F45" s="253">
        <v>29186</v>
      </c>
      <c r="G45">
        <v>15791.400000000001</v>
      </c>
      <c r="H45" s="18">
        <f>VLOOKUP(F45,'JGs Duelos'!$B$3:$D$146,3,0)-G45</f>
        <v>0</v>
      </c>
      <c r="I45" s="18"/>
    </row>
    <row r="46" spans="1:16" x14ac:dyDescent="0.25">
      <c r="A46" s="253">
        <v>10692</v>
      </c>
      <c r="B46">
        <v>607.12</v>
      </c>
      <c r="C46" s="18">
        <f>VLOOKUP(A46,'VDs DUELOS'!$D$3:$F$1571,3,0)-B46</f>
        <v>0</v>
      </c>
      <c r="D46" s="228"/>
      <c r="E46" s="230"/>
      <c r="F46" s="253">
        <v>30342</v>
      </c>
      <c r="G46">
        <v>8651.58</v>
      </c>
      <c r="H46" s="18">
        <f>VLOOKUP(F46,'JGs Duelos'!$B$3:$D$146,3,0)-G46</f>
        <v>0</v>
      </c>
      <c r="I46" s="18"/>
    </row>
    <row r="47" spans="1:16" x14ac:dyDescent="0.25">
      <c r="A47" s="253">
        <v>10721</v>
      </c>
      <c r="B47">
        <v>480.49</v>
      </c>
      <c r="C47" s="18">
        <f>VLOOKUP(A47,'VDs DUELOS'!$D$3:$F$1571,3,0)-B47</f>
        <v>0</v>
      </c>
      <c r="D47" s="228"/>
      <c r="E47" s="230"/>
      <c r="F47" s="253">
        <v>306</v>
      </c>
      <c r="G47">
        <v>18392.129999999997</v>
      </c>
      <c r="H47" s="18">
        <f>VLOOKUP(F47,'JGs Duelos'!$B$3:$D$146,3,0)-G47</f>
        <v>0</v>
      </c>
      <c r="I47" s="18"/>
    </row>
    <row r="48" spans="1:16" x14ac:dyDescent="0.25">
      <c r="A48" s="253">
        <v>10738</v>
      </c>
      <c r="B48">
        <v>1200.3999999999999</v>
      </c>
      <c r="C48" s="18">
        <f>VLOOKUP(A48,'VDs DUELOS'!$D$3:$F$1571,3,0)-B48</f>
        <v>0</v>
      </c>
      <c r="D48" s="228"/>
      <c r="E48" s="230"/>
      <c r="F48" s="253">
        <v>3166</v>
      </c>
      <c r="G48">
        <v>10646.88</v>
      </c>
      <c r="H48" s="18">
        <f>VLOOKUP(F48,'JGs Duelos'!$B$3:$D$146,3,0)-G48</f>
        <v>0</v>
      </c>
      <c r="I48" s="18"/>
    </row>
    <row r="49" spans="1:9" x14ac:dyDescent="0.25">
      <c r="A49" s="253">
        <v>10744</v>
      </c>
      <c r="B49">
        <v>279.69</v>
      </c>
      <c r="C49" s="18">
        <f>VLOOKUP(A49,'VDs DUELOS'!$D$3:$F$1571,3,0)-B49</f>
        <v>0</v>
      </c>
      <c r="D49" s="228"/>
      <c r="E49" s="228"/>
      <c r="F49" s="253">
        <v>3179</v>
      </c>
      <c r="G49">
        <v>6314.81</v>
      </c>
      <c r="H49" s="18">
        <f>VLOOKUP(F49,'JGs Duelos'!$B$3:$D$146,3,0)-G49</f>
        <v>0</v>
      </c>
      <c r="I49" s="18"/>
    </row>
    <row r="50" spans="1:9" x14ac:dyDescent="0.25">
      <c r="A50" s="253">
        <v>10746</v>
      </c>
      <c r="B50">
        <v>1267.6600000000001</v>
      </c>
      <c r="C50" s="18">
        <f>VLOOKUP(A50,'VDs DUELOS'!$D$3:$F$1571,3,0)-B50</f>
        <v>0</v>
      </c>
      <c r="D50" s="228"/>
      <c r="E50" s="230"/>
      <c r="F50" s="253">
        <v>324</v>
      </c>
      <c r="G50">
        <v>12496.290000000003</v>
      </c>
      <c r="H50" s="18">
        <f>VLOOKUP(F50,'JGs Duelos'!$B$3:$D$146,3,0)-G50</f>
        <v>0</v>
      </c>
      <c r="I50" s="18"/>
    </row>
    <row r="51" spans="1:9" x14ac:dyDescent="0.25">
      <c r="A51" s="253">
        <v>10764</v>
      </c>
      <c r="B51">
        <v>1259.46</v>
      </c>
      <c r="C51" s="18">
        <f>VLOOKUP(A51,'VDs DUELOS'!$D$3:$F$1571,3,0)-B51</f>
        <v>0</v>
      </c>
      <c r="D51" s="228"/>
      <c r="E51" s="230"/>
      <c r="F51" s="253">
        <v>326</v>
      </c>
      <c r="G51">
        <v>11081.98</v>
      </c>
      <c r="H51" s="18">
        <f>VLOOKUP(F51,'JGs Duelos'!$B$3:$D$146,3,0)-G51</f>
        <v>0</v>
      </c>
      <c r="I51" s="18"/>
    </row>
    <row r="52" spans="1:9" x14ac:dyDescent="0.25">
      <c r="A52" s="253">
        <v>1079</v>
      </c>
      <c r="B52">
        <v>65.040000000000006</v>
      </c>
      <c r="C52" s="18">
        <f>VLOOKUP(A52,'VDs DUELOS'!$D$3:$F$1571,3,0)-B52</f>
        <v>0</v>
      </c>
      <c r="D52" s="228"/>
      <c r="E52" s="230"/>
      <c r="F52" s="253">
        <v>3329</v>
      </c>
      <c r="G52">
        <v>25601.959999999988</v>
      </c>
      <c r="H52" s="18">
        <f>VLOOKUP(F52,'JGs Duelos'!$B$3:$D$146,3,0)-G52</f>
        <v>0</v>
      </c>
      <c r="I52" s="18"/>
    </row>
    <row r="53" spans="1:9" x14ac:dyDescent="0.25">
      <c r="A53" s="253">
        <v>1081</v>
      </c>
      <c r="B53">
        <v>4271.8900000000003</v>
      </c>
      <c r="C53" s="18">
        <f>VLOOKUP(A53,'VDs DUELOS'!$D$3:$F$1571,3,0)-B53</f>
        <v>0</v>
      </c>
      <c r="D53" s="228"/>
      <c r="E53" s="230"/>
      <c r="F53" s="253">
        <v>3529</v>
      </c>
      <c r="G53">
        <v>8899.1299999999992</v>
      </c>
      <c r="H53" s="18">
        <f>VLOOKUP(F53,'JGs Duelos'!$B$3:$D$146,3,0)-G53</f>
        <v>0</v>
      </c>
      <c r="I53" s="18"/>
    </row>
    <row r="54" spans="1:9" x14ac:dyDescent="0.25">
      <c r="A54" s="253">
        <v>1103</v>
      </c>
      <c r="B54">
        <v>709.35</v>
      </c>
      <c r="C54" s="18">
        <f>VLOOKUP(A54,'VDs DUELOS'!$D$3:$F$1571,3,0)-B54</f>
        <v>0</v>
      </c>
      <c r="D54" s="228"/>
      <c r="E54" s="230"/>
      <c r="F54" s="253">
        <v>3755</v>
      </c>
      <c r="G54">
        <v>10852.519999999997</v>
      </c>
      <c r="H54" s="18">
        <f>VLOOKUP(F54,'JGs Duelos'!$B$3:$D$146,3,0)-G54</f>
        <v>0</v>
      </c>
      <c r="I54" s="18"/>
    </row>
    <row r="55" spans="1:9" x14ac:dyDescent="0.25">
      <c r="A55" s="253">
        <v>11322</v>
      </c>
      <c r="B55">
        <v>345.49</v>
      </c>
      <c r="C55" s="18">
        <f>VLOOKUP(A55,'VDs DUELOS'!$D$3:$F$1571,3,0)-B55</f>
        <v>0</v>
      </c>
      <c r="D55" s="228"/>
      <c r="E55" s="230"/>
      <c r="F55" s="253">
        <v>392</v>
      </c>
      <c r="G55">
        <v>14668.529999999999</v>
      </c>
      <c r="H55" s="18">
        <f>VLOOKUP(F55,'JGs Duelos'!$B$3:$D$146,3,0)-G55</f>
        <v>0</v>
      </c>
      <c r="I55" s="18" t="s">
        <v>800</v>
      </c>
    </row>
    <row r="56" spans="1:9" x14ac:dyDescent="0.25">
      <c r="A56" s="253">
        <v>11324</v>
      </c>
      <c r="B56">
        <v>1212.03</v>
      </c>
      <c r="C56" s="18">
        <f>VLOOKUP(A56,'VDs DUELOS'!$D$3:$F$1571,3,0)-B56</f>
        <v>0</v>
      </c>
      <c r="D56" s="228"/>
      <c r="E56" s="230"/>
      <c r="F56" s="253">
        <v>39210</v>
      </c>
      <c r="G56">
        <v>3697.8800000000006</v>
      </c>
      <c r="H56" s="18" t="e">
        <f>VLOOKUP(F56,'JGs Duelos'!$B$3:$D$146,3,0)-G56</f>
        <v>#N/A</v>
      </c>
      <c r="I56" s="18" t="s">
        <v>801</v>
      </c>
    </row>
    <row r="57" spans="1:9" x14ac:dyDescent="0.25">
      <c r="A57" s="253">
        <v>11327</v>
      </c>
      <c r="B57">
        <v>3158.62</v>
      </c>
      <c r="C57" s="18">
        <f>VLOOKUP(A57,'VDs DUELOS'!$D$3:$F$1571,3,0)-B57</f>
        <v>0</v>
      </c>
      <c r="D57" s="228"/>
      <c r="E57" s="230"/>
      <c r="F57" s="253">
        <v>39262</v>
      </c>
      <c r="G57">
        <v>11404.57</v>
      </c>
      <c r="H57" s="18" t="e">
        <f>VLOOKUP(F57,'JGs Duelos'!$B$3:$D$146,3,0)-G57</f>
        <v>#N/A</v>
      </c>
    </row>
    <row r="58" spans="1:9" x14ac:dyDescent="0.25">
      <c r="A58" s="253">
        <v>11331</v>
      </c>
      <c r="B58">
        <v>1020.7299999999999</v>
      </c>
      <c r="C58" s="18">
        <f>VLOOKUP(A58,'VDs DUELOS'!$D$3:$F$1571,3,0)-B58</f>
        <v>0</v>
      </c>
      <c r="D58" s="228"/>
      <c r="E58" s="230"/>
      <c r="F58" s="253">
        <v>39781</v>
      </c>
      <c r="G58">
        <v>14316.82</v>
      </c>
      <c r="H58" s="18">
        <f>VLOOKUP(F58,'JGs Duelos'!$B$3:$D$146,3,0)-G58</f>
        <v>0</v>
      </c>
    </row>
    <row r="59" spans="1:9" x14ac:dyDescent="0.25">
      <c r="A59" s="253">
        <v>11337</v>
      </c>
      <c r="B59">
        <v>1706.43</v>
      </c>
      <c r="C59" s="18">
        <f>VLOOKUP(A59,'VDs DUELOS'!$D$3:$F$1571,3,0)-B59</f>
        <v>0</v>
      </c>
      <c r="D59" s="228"/>
      <c r="E59" s="230"/>
      <c r="F59" s="253">
        <v>4118</v>
      </c>
      <c r="G59">
        <v>16359.210000000001</v>
      </c>
      <c r="H59" s="18">
        <f>VLOOKUP(F59,'JGs Duelos'!$B$3:$D$146,3,0)-G59</f>
        <v>0</v>
      </c>
      <c r="I59" s="18"/>
    </row>
    <row r="60" spans="1:9" x14ac:dyDescent="0.25">
      <c r="A60" s="253">
        <v>11352</v>
      </c>
      <c r="B60">
        <v>687.54</v>
      </c>
      <c r="C60" s="18">
        <f>VLOOKUP(A60,'VDs DUELOS'!$D$3:$F$1571,3,0)-B60</f>
        <v>0</v>
      </c>
      <c r="D60" s="228"/>
      <c r="E60" s="230"/>
      <c r="F60" s="253">
        <v>4203</v>
      </c>
      <c r="G60">
        <v>4793.25</v>
      </c>
      <c r="H60" s="18">
        <f>VLOOKUP(F60,'JGs Duelos'!$B$3:$D$146,3,0)-G60</f>
        <v>0</v>
      </c>
    </row>
    <row r="61" spans="1:9" x14ac:dyDescent="0.25">
      <c r="A61" s="253">
        <v>11368</v>
      </c>
      <c r="B61">
        <v>610.14</v>
      </c>
      <c r="C61" s="18">
        <f>VLOOKUP(A61,'VDs DUELOS'!$D$3:$F$1571,3,0)-B61</f>
        <v>0</v>
      </c>
      <c r="D61" s="228"/>
      <c r="E61" s="230"/>
      <c r="F61" s="253">
        <v>42167</v>
      </c>
      <c r="G61">
        <v>30011.02</v>
      </c>
      <c r="H61" s="18">
        <f>VLOOKUP(F61,'JGs Duelos'!$B$3:$D$146,3,0)-G61</f>
        <v>0</v>
      </c>
      <c r="I61" s="18"/>
    </row>
    <row r="62" spans="1:9" x14ac:dyDescent="0.25">
      <c r="A62" s="253">
        <v>11373</v>
      </c>
      <c r="B62">
        <v>317.19000000000005</v>
      </c>
      <c r="C62" s="18">
        <f>VLOOKUP(A62,'VDs DUELOS'!$D$3:$F$1571,3,0)-B62</f>
        <v>0</v>
      </c>
      <c r="D62" s="228"/>
      <c r="E62" s="230"/>
      <c r="F62" s="253">
        <v>4220</v>
      </c>
      <c r="G62">
        <v>9989.1799999999967</v>
      </c>
      <c r="H62" s="18">
        <f>VLOOKUP(F62,'JGs Duelos'!$B$3:$D$146,3,0)-G62</f>
        <v>0</v>
      </c>
      <c r="I62" s="18"/>
    </row>
    <row r="63" spans="1:9" x14ac:dyDescent="0.25">
      <c r="A63" s="253">
        <v>11394</v>
      </c>
      <c r="B63">
        <v>1282.69</v>
      </c>
      <c r="C63" s="18">
        <f>VLOOKUP(A63,'VDs DUELOS'!$D$3:$F$1571,3,0)-B63</f>
        <v>0</v>
      </c>
      <c r="D63" s="228"/>
      <c r="E63" s="230"/>
      <c r="F63" s="253">
        <v>42204</v>
      </c>
      <c r="G63">
        <v>9288.340000000002</v>
      </c>
      <c r="H63" s="18">
        <f>VLOOKUP(F63,'JGs Duelos'!$B$3:$D$146,3,0)-G63</f>
        <v>0</v>
      </c>
      <c r="I63" s="18"/>
    </row>
    <row r="64" spans="1:9" x14ac:dyDescent="0.25">
      <c r="A64" s="253">
        <v>11400</v>
      </c>
      <c r="B64">
        <v>891.70999999999992</v>
      </c>
      <c r="C64" s="18">
        <f>VLOOKUP(A64,'VDs DUELOS'!$D$3:$F$1571,3,0)-B64</f>
        <v>0</v>
      </c>
      <c r="D64" s="228"/>
      <c r="E64" s="230"/>
      <c r="F64" s="253">
        <v>42227</v>
      </c>
      <c r="G64">
        <v>5683.9599999999991</v>
      </c>
      <c r="H64" s="18">
        <f>VLOOKUP(F64,'JGs Duelos'!$B$3:$D$146,3,0)-G64</f>
        <v>0</v>
      </c>
      <c r="I64" s="18"/>
    </row>
    <row r="65" spans="1:9" x14ac:dyDescent="0.25">
      <c r="A65" s="253">
        <v>11406</v>
      </c>
      <c r="B65">
        <v>1270.82</v>
      </c>
      <c r="C65" s="18">
        <f>VLOOKUP(A65,'VDs DUELOS'!$D$3:$F$1571,3,0)-B65</f>
        <v>0</v>
      </c>
      <c r="D65" s="228"/>
      <c r="E65" s="230"/>
      <c r="F65" s="253">
        <v>42235</v>
      </c>
      <c r="G65">
        <v>16332.040000000005</v>
      </c>
      <c r="H65" s="18">
        <f>VLOOKUP(F65,'JGs Duelos'!$B$3:$D$146,3,0)-G65</f>
        <v>0</v>
      </c>
      <c r="I65" s="18"/>
    </row>
    <row r="66" spans="1:9" x14ac:dyDescent="0.25">
      <c r="A66" s="253">
        <v>1143</v>
      </c>
      <c r="B66">
        <v>2856.8</v>
      </c>
      <c r="C66" s="18">
        <f>VLOOKUP(A66,'VDs DUELOS'!$D$3:$F$1571,3,0)-B66</f>
        <v>0</v>
      </c>
      <c r="D66" s="228"/>
      <c r="E66" s="230"/>
      <c r="F66" s="253">
        <v>42284</v>
      </c>
      <c r="G66">
        <v>15045.729999999998</v>
      </c>
      <c r="H66" s="18">
        <f>VLOOKUP(F66,'JGs Duelos'!$B$3:$D$146,3,0)-G66</f>
        <v>0</v>
      </c>
      <c r="I66" s="18"/>
    </row>
    <row r="67" spans="1:9" x14ac:dyDescent="0.25">
      <c r="A67" s="253">
        <v>11443</v>
      </c>
      <c r="B67">
        <v>2558.8199999999997</v>
      </c>
      <c r="C67" s="18">
        <f>VLOOKUP(A67,'VDs DUELOS'!$D$3:$F$1571,3,0)-B67</f>
        <v>0</v>
      </c>
      <c r="D67" s="228"/>
      <c r="E67" s="230"/>
      <c r="F67" s="253">
        <v>42341</v>
      </c>
      <c r="G67">
        <v>10502.4</v>
      </c>
      <c r="H67" s="18">
        <f>VLOOKUP(F67,'JGs Duelos'!$B$3:$D$146,3,0)-G67</f>
        <v>0</v>
      </c>
      <c r="I67" s="18"/>
    </row>
    <row r="68" spans="1:9" x14ac:dyDescent="0.25">
      <c r="A68" s="253">
        <v>11448</v>
      </c>
      <c r="B68">
        <v>381.19</v>
      </c>
      <c r="C68" s="18">
        <f>VLOOKUP(A68,'VDs DUELOS'!$D$3:$F$1571,3,0)-B68</f>
        <v>0</v>
      </c>
      <c r="D68" s="228"/>
      <c r="E68" s="230"/>
      <c r="F68" s="253">
        <v>42358</v>
      </c>
      <c r="G68">
        <v>8185.52</v>
      </c>
      <c r="H68" s="18">
        <f>VLOOKUP(F68,'JGs Duelos'!$B$3:$D$146,3,0)-G68</f>
        <v>0</v>
      </c>
      <c r="I68" s="18"/>
    </row>
    <row r="69" spans="1:9" x14ac:dyDescent="0.25">
      <c r="A69" s="253">
        <v>11465</v>
      </c>
      <c r="B69">
        <v>996.53</v>
      </c>
      <c r="C69" s="18">
        <f>VLOOKUP(A69,'VDs DUELOS'!$D$3:$F$1571,3,0)-B69</f>
        <v>0</v>
      </c>
      <c r="D69" s="228"/>
      <c r="E69" s="230"/>
      <c r="F69" s="253">
        <v>42377</v>
      </c>
      <c r="G69">
        <v>17964.219999999998</v>
      </c>
      <c r="H69" s="18">
        <f>VLOOKUP(F69,'JGs Duelos'!$B$3:$D$146,3,0)-G69</f>
        <v>0</v>
      </c>
      <c r="I69" s="18"/>
    </row>
    <row r="70" spans="1:9" x14ac:dyDescent="0.25">
      <c r="A70" s="253">
        <v>11478</v>
      </c>
      <c r="B70">
        <v>1205.54</v>
      </c>
      <c r="C70" s="18">
        <f>VLOOKUP(A70,'VDs DUELOS'!$D$3:$F$1571,3,0)-B70</f>
        <v>0</v>
      </c>
      <c r="D70" s="228"/>
      <c r="E70" s="230"/>
      <c r="F70" s="253">
        <v>4271</v>
      </c>
      <c r="G70">
        <v>16067.000000000002</v>
      </c>
      <c r="H70" s="18">
        <f>VLOOKUP(F70,'JGs Duelos'!$B$3:$D$146,3,0)-G70</f>
        <v>0</v>
      </c>
      <c r="I70" s="18"/>
    </row>
    <row r="71" spans="1:9" x14ac:dyDescent="0.25">
      <c r="A71" s="253">
        <v>11576</v>
      </c>
      <c r="B71">
        <v>1041.95</v>
      </c>
      <c r="C71" s="18">
        <f>VLOOKUP(A71,'VDs DUELOS'!$D$3:$F$1571,3,0)-B71</f>
        <v>0</v>
      </c>
      <c r="D71" s="228"/>
      <c r="E71" s="230"/>
      <c r="F71" s="253">
        <v>4275</v>
      </c>
      <c r="G71">
        <v>25434.46999999999</v>
      </c>
      <c r="H71" s="18">
        <f>VLOOKUP(F71,'JGs Duelos'!$B$3:$D$146,3,0)-G71</f>
        <v>0</v>
      </c>
      <c r="I71" s="18"/>
    </row>
    <row r="72" spans="1:9" x14ac:dyDescent="0.25">
      <c r="A72" s="253">
        <v>11598</v>
      </c>
      <c r="B72">
        <v>1613.72</v>
      </c>
      <c r="C72" s="18" t="e">
        <f>VLOOKUP(A72,'VDs DUELOS'!$D$3:$F$1571,3,0)-B72</f>
        <v>#N/A</v>
      </c>
      <c r="D72" s="228"/>
      <c r="E72" s="230"/>
      <c r="F72" s="253">
        <v>4352</v>
      </c>
      <c r="G72">
        <v>20723.250000000007</v>
      </c>
      <c r="H72" s="18">
        <f>VLOOKUP(F72,'JGs Duelos'!$B$3:$D$146,3,0)-G72</f>
        <v>0</v>
      </c>
      <c r="I72" s="18"/>
    </row>
    <row r="73" spans="1:9" x14ac:dyDescent="0.25">
      <c r="A73" s="253">
        <v>11610</v>
      </c>
      <c r="B73">
        <v>1156.6499999999999</v>
      </c>
      <c r="C73" s="18">
        <f>VLOOKUP(A73,'VDs DUELOS'!$D$3:$F$1571,3,0)-B73</f>
        <v>0</v>
      </c>
      <c r="D73" s="228"/>
      <c r="E73" s="230"/>
      <c r="F73" s="253">
        <v>45016</v>
      </c>
      <c r="G73">
        <v>15141.529999999999</v>
      </c>
      <c r="H73" s="18">
        <f>VLOOKUP(F73,'JGs Duelos'!$B$3:$D$146,3,0)-G73</f>
        <v>0</v>
      </c>
      <c r="I73" s="18"/>
    </row>
    <row r="74" spans="1:9" x14ac:dyDescent="0.25">
      <c r="A74" s="253">
        <v>11620</v>
      </c>
      <c r="B74">
        <v>952</v>
      </c>
      <c r="C74" s="18">
        <f>VLOOKUP(A74,'VDs DUELOS'!$D$3:$F$1571,3,0)-B74</f>
        <v>0</v>
      </c>
      <c r="D74" s="228"/>
      <c r="E74" s="230"/>
      <c r="F74" s="253">
        <v>4657</v>
      </c>
      <c r="G74">
        <v>5993.0699999999979</v>
      </c>
      <c r="H74" s="18">
        <f>VLOOKUP(F74,'JGs Duelos'!$B$3:$D$146,3,0)-G74</f>
        <v>0</v>
      </c>
      <c r="I74" s="18"/>
    </row>
    <row r="75" spans="1:9" x14ac:dyDescent="0.25">
      <c r="A75" s="253">
        <v>11657</v>
      </c>
      <c r="B75">
        <v>1099.0500000000002</v>
      </c>
      <c r="C75" s="18">
        <f>VLOOKUP(A75,'VDs DUELOS'!$D$3:$F$1571,3,0)-B75</f>
        <v>0</v>
      </c>
      <c r="D75" s="228"/>
      <c r="E75" s="228"/>
      <c r="F75" s="253">
        <v>4883</v>
      </c>
      <c r="G75">
        <v>14246.1</v>
      </c>
      <c r="H75" s="18">
        <f>VLOOKUP(F75,'JGs Duelos'!$B$3:$D$146,3,0)-G75</f>
        <v>0</v>
      </c>
      <c r="I75" s="18"/>
    </row>
    <row r="76" spans="1:9" x14ac:dyDescent="0.25">
      <c r="A76" s="253">
        <v>11671</v>
      </c>
      <c r="B76">
        <v>453.22</v>
      </c>
      <c r="C76" s="18">
        <f>VLOOKUP(A76,'VDs DUELOS'!$D$3:$F$1571,3,0)-B76</f>
        <v>0</v>
      </c>
      <c r="D76" s="228"/>
      <c r="E76" s="230"/>
      <c r="F76" s="253">
        <v>5014</v>
      </c>
      <c r="G76">
        <v>7435.98</v>
      </c>
      <c r="H76" s="18">
        <f>VLOOKUP(F76,'JGs Duelos'!$B$3:$D$146,3,0)-G76</f>
        <v>0</v>
      </c>
      <c r="I76" s="18"/>
    </row>
    <row r="77" spans="1:9" x14ac:dyDescent="0.25">
      <c r="A77" s="253">
        <v>11700</v>
      </c>
      <c r="B77">
        <v>43.81</v>
      </c>
      <c r="C77" s="18" t="e">
        <f>VLOOKUP(A77,'VDs DUELOS'!$D$3:$F$1571,3,0)-B77</f>
        <v>#N/A</v>
      </c>
      <c r="D77" s="228"/>
      <c r="E77" s="230"/>
      <c r="F77" s="253">
        <v>50214</v>
      </c>
      <c r="G77">
        <v>11761.319999999998</v>
      </c>
      <c r="H77" s="18">
        <f>VLOOKUP(F77,'JGs Duelos'!$B$3:$D$146,3,0)-G77</f>
        <v>0</v>
      </c>
      <c r="I77" s="18"/>
    </row>
    <row r="78" spans="1:9" x14ac:dyDescent="0.25">
      <c r="A78" s="253">
        <v>1173</v>
      </c>
      <c r="B78">
        <v>3476.19</v>
      </c>
      <c r="C78" s="18">
        <f>VLOOKUP(A78,'VDs DUELOS'!$D$3:$F$1571,3,0)-B78</f>
        <v>0</v>
      </c>
      <c r="D78" s="228"/>
      <c r="E78" s="230"/>
      <c r="F78" s="253">
        <v>50248</v>
      </c>
      <c r="G78">
        <v>6338.03</v>
      </c>
      <c r="H78" s="18">
        <f>VLOOKUP(F78,'JGs Duelos'!$B$3:$D$146,3,0)-G78</f>
        <v>0</v>
      </c>
      <c r="I78" s="18"/>
    </row>
    <row r="79" spans="1:9" x14ac:dyDescent="0.25">
      <c r="A79" s="253">
        <v>1192</v>
      </c>
      <c r="B79">
        <v>559.83999999999992</v>
      </c>
      <c r="C79" s="18">
        <f>VLOOKUP(A79,'VDs DUELOS'!$D$3:$F$1571,3,0)-B79</f>
        <v>0</v>
      </c>
      <c r="D79" s="228"/>
      <c r="E79" s="230"/>
      <c r="F79" s="253">
        <v>503</v>
      </c>
      <c r="G79">
        <v>23411.989999999998</v>
      </c>
      <c r="H79" s="18">
        <f>VLOOKUP(F79,'JGs Duelos'!$B$3:$D$146,3,0)-G79</f>
        <v>0</v>
      </c>
      <c r="I79" s="18"/>
    </row>
    <row r="80" spans="1:9" x14ac:dyDescent="0.25">
      <c r="A80" s="253">
        <v>1196</v>
      </c>
      <c r="B80">
        <v>2265.86</v>
      </c>
      <c r="C80" s="18">
        <f>VLOOKUP(A80,'VDs DUELOS'!$D$3:$F$1571,3,0)-B80</f>
        <v>0</v>
      </c>
      <c r="D80" s="228"/>
      <c r="E80" s="228"/>
      <c r="F80" s="253">
        <v>51060</v>
      </c>
      <c r="G80">
        <v>7677.15</v>
      </c>
      <c r="H80" s="18">
        <f>VLOOKUP(F80,'JGs Duelos'!$B$3:$D$146,3,0)-G80</f>
        <v>0</v>
      </c>
      <c r="I80" s="18"/>
    </row>
    <row r="81" spans="1:9" x14ac:dyDescent="0.25">
      <c r="A81" s="253">
        <v>120</v>
      </c>
      <c r="B81">
        <v>1275.8600000000001</v>
      </c>
      <c r="C81" s="18">
        <f>VLOOKUP(A81,'VDs DUELOS'!$D$3:$F$1571,3,0)-B81</f>
        <v>0</v>
      </c>
      <c r="D81" s="228"/>
      <c r="E81" s="230"/>
      <c r="F81" s="253">
        <v>52087</v>
      </c>
      <c r="G81">
        <v>14654.9</v>
      </c>
      <c r="H81" s="18">
        <f>VLOOKUP(F81,'JGs Duelos'!$B$3:$D$146,3,0)-G81</f>
        <v>0</v>
      </c>
      <c r="I81" s="18"/>
    </row>
    <row r="82" spans="1:9" x14ac:dyDescent="0.25">
      <c r="A82" s="253">
        <v>12003</v>
      </c>
      <c r="B82">
        <v>1800.4499999999998</v>
      </c>
      <c r="C82" s="18">
        <f>VLOOKUP(A82,'VDs DUELOS'!$D$3:$F$1571,3,0)-B82</f>
        <v>0</v>
      </c>
      <c r="D82" s="228"/>
      <c r="E82" s="230"/>
      <c r="F82" s="253">
        <v>52164</v>
      </c>
      <c r="G82">
        <v>16680.440000000002</v>
      </c>
      <c r="H82" s="18">
        <f>VLOOKUP(F82,'JGs Duelos'!$B$3:$D$146,3,0)-G82</f>
        <v>0</v>
      </c>
      <c r="I82" s="18"/>
    </row>
    <row r="83" spans="1:9" x14ac:dyDescent="0.25">
      <c r="A83" s="253">
        <v>12005</v>
      </c>
      <c r="B83">
        <v>777.15</v>
      </c>
      <c r="C83" s="18" t="e">
        <f>VLOOKUP(A83,'VDs DUELOS'!$D$3:$F$1571,3,0)-B83</f>
        <v>#N/A</v>
      </c>
      <c r="D83" s="228"/>
      <c r="E83" s="230"/>
      <c r="F83" s="253">
        <v>52166</v>
      </c>
      <c r="G83">
        <v>14173.769999999999</v>
      </c>
      <c r="H83" s="18">
        <f>VLOOKUP(F83,'JGs Duelos'!$B$3:$D$146,3,0)-G83</f>
        <v>0</v>
      </c>
      <c r="I83" s="18"/>
    </row>
    <row r="84" spans="1:9" x14ac:dyDescent="0.25">
      <c r="A84" s="253">
        <v>12006</v>
      </c>
      <c r="B84">
        <v>702.83</v>
      </c>
      <c r="C84" s="18" t="e">
        <f>VLOOKUP(A84,'VDs DUELOS'!$D$3:$F$1571,3,0)-B84</f>
        <v>#N/A</v>
      </c>
      <c r="D84" s="228"/>
      <c r="E84" s="230"/>
      <c r="F84" s="253">
        <v>52195</v>
      </c>
      <c r="G84">
        <v>7516.65</v>
      </c>
      <c r="H84" s="18">
        <f>VLOOKUP(F84,'JGs Duelos'!$B$3:$D$146,3,0)-G84</f>
        <v>0</v>
      </c>
      <c r="I84" s="18"/>
    </row>
    <row r="85" spans="1:9" x14ac:dyDescent="0.25">
      <c r="A85" s="253">
        <v>12011</v>
      </c>
      <c r="B85">
        <v>720.15</v>
      </c>
      <c r="C85" s="18" t="e">
        <f>VLOOKUP(A85,'VDs DUELOS'!$D$3:$F$1571,3,0)-B85</f>
        <v>#N/A</v>
      </c>
      <c r="D85" s="228"/>
      <c r="E85" s="230"/>
      <c r="F85" s="253">
        <v>52314</v>
      </c>
      <c r="G85">
        <v>13278.12</v>
      </c>
      <c r="H85" s="18">
        <f>VLOOKUP(F85,'JGs Duelos'!$B$3:$D$146,3,0)-G85</f>
        <v>0</v>
      </c>
    </row>
    <row r="86" spans="1:9" x14ac:dyDescent="0.25">
      <c r="A86" s="253">
        <v>12013</v>
      </c>
      <c r="B86">
        <v>861.58</v>
      </c>
      <c r="C86" s="18" t="e">
        <f>VLOOKUP(A86,'VDs DUELOS'!$D$3:$F$1571,3,0)-B86</f>
        <v>#N/A</v>
      </c>
      <c r="D86" s="228"/>
      <c r="E86" s="230"/>
      <c r="F86" s="253">
        <v>52330</v>
      </c>
      <c r="G86">
        <v>11189.94</v>
      </c>
      <c r="H86" s="18">
        <f>VLOOKUP(F86,'JGs Duelos'!$B$3:$D$146,3,0)-G86</f>
        <v>0</v>
      </c>
      <c r="I86" s="51" t="s">
        <v>802</v>
      </c>
    </row>
    <row r="87" spans="1:9" x14ac:dyDescent="0.25">
      <c r="A87" s="253">
        <v>12014</v>
      </c>
      <c r="B87">
        <v>164.59</v>
      </c>
      <c r="C87" s="18" t="e">
        <f>VLOOKUP(A87,'VDs DUELOS'!$D$3:$F$1571,3,0)-B87</f>
        <v>#N/A</v>
      </c>
      <c r="D87" s="228"/>
      <c r="E87" s="230"/>
      <c r="F87" s="253">
        <v>52414</v>
      </c>
      <c r="G87">
        <v>4069.14</v>
      </c>
      <c r="H87" s="18" t="e">
        <f>VLOOKUP(F87,'JGs Duelos'!$B$3:$D$146,3,0)-G87</f>
        <v>#N/A</v>
      </c>
      <c r="I87" s="18"/>
    </row>
    <row r="88" spans="1:9" x14ac:dyDescent="0.25">
      <c r="A88" s="253">
        <v>12015</v>
      </c>
      <c r="B88">
        <v>104.5</v>
      </c>
      <c r="C88" s="18" t="e">
        <f>VLOOKUP(A88,'VDs DUELOS'!$D$3:$F$1571,3,0)-B88</f>
        <v>#N/A</v>
      </c>
      <c r="D88" s="228"/>
      <c r="E88" s="230"/>
      <c r="F88" s="253">
        <v>52434</v>
      </c>
      <c r="G88">
        <v>8146.5300000000007</v>
      </c>
      <c r="H88" s="18">
        <f>VLOOKUP(F88,'JGs Duelos'!$B$3:$D$146,3,0)-G88</f>
        <v>0</v>
      </c>
      <c r="I88" s="18"/>
    </row>
    <row r="89" spans="1:9" x14ac:dyDescent="0.25">
      <c r="A89" s="253">
        <v>12016</v>
      </c>
      <c r="B89">
        <v>841.2299999999999</v>
      </c>
      <c r="C89" s="18" t="e">
        <f>VLOOKUP(A89,'VDs DUELOS'!$D$3:$F$1571,3,0)-B89</f>
        <v>#N/A</v>
      </c>
      <c r="D89" s="228"/>
      <c r="E89" s="230"/>
      <c r="F89" s="253">
        <v>52508</v>
      </c>
      <c r="G89">
        <v>17947.94999999999</v>
      </c>
      <c r="H89" s="18">
        <f>VLOOKUP(F89,'JGs Duelos'!$B$3:$D$146,3,0)-G89</f>
        <v>0</v>
      </c>
      <c r="I89" s="18" t="s">
        <v>803</v>
      </c>
    </row>
    <row r="90" spans="1:9" x14ac:dyDescent="0.25">
      <c r="A90" s="253">
        <v>12018</v>
      </c>
      <c r="B90">
        <v>1286.5</v>
      </c>
      <c r="C90" s="18" t="e">
        <f>VLOOKUP(A90,'VDs DUELOS'!$D$3:$F$1571,3,0)-B90</f>
        <v>#N/A</v>
      </c>
      <c r="D90" s="228"/>
      <c r="E90" s="230"/>
      <c r="F90" s="253">
        <v>52512</v>
      </c>
      <c r="G90">
        <v>10889.160000000002</v>
      </c>
      <c r="H90" s="18" t="e">
        <f>VLOOKUP(F90,'JGs Duelos'!$B$3:$D$146,3,0)-G90</f>
        <v>#N/A</v>
      </c>
      <c r="I90" s="18"/>
    </row>
    <row r="91" spans="1:9" x14ac:dyDescent="0.25">
      <c r="A91" s="253">
        <v>12019</v>
      </c>
      <c r="B91">
        <v>580</v>
      </c>
      <c r="C91" s="18" t="e">
        <f>VLOOKUP(A91,'VDs DUELOS'!$D$3:$F$1571,3,0)-B91</f>
        <v>#N/A</v>
      </c>
      <c r="D91" s="228"/>
      <c r="E91" s="230"/>
      <c r="F91" s="253">
        <v>526</v>
      </c>
      <c r="G91">
        <v>5442.55</v>
      </c>
      <c r="H91" s="18">
        <f>VLOOKUP(F91,'JGs Duelos'!$B$3:$D$146,3,0)-G91</f>
        <v>0</v>
      </c>
      <c r="I91" s="18"/>
    </row>
    <row r="92" spans="1:9" x14ac:dyDescent="0.25">
      <c r="A92" s="253">
        <v>12022</v>
      </c>
      <c r="B92">
        <v>400.91999999999996</v>
      </c>
      <c r="C92" s="18" t="e">
        <f>VLOOKUP(A92,'VDs DUELOS'!$D$3:$F$1571,3,0)-B92</f>
        <v>#N/A</v>
      </c>
      <c r="D92" s="228"/>
      <c r="E92" s="230"/>
      <c r="F92" s="253">
        <v>52678</v>
      </c>
      <c r="G92">
        <v>6864.74</v>
      </c>
      <c r="H92" s="18">
        <f>VLOOKUP(F92,'JGs Duelos'!$B$3:$D$146,3,0)-G92</f>
        <v>0</v>
      </c>
      <c r="I92" s="18"/>
    </row>
    <row r="93" spans="1:9" x14ac:dyDescent="0.25">
      <c r="A93" s="253">
        <v>1210</v>
      </c>
      <c r="B93">
        <v>717.31</v>
      </c>
      <c r="C93" s="18">
        <f>VLOOKUP(A93,'VDs DUELOS'!$D$3:$F$1571,3,0)-B93</f>
        <v>0</v>
      </c>
      <c r="D93" s="228"/>
      <c r="E93" s="230"/>
      <c r="F93" s="253">
        <v>52757</v>
      </c>
      <c r="G93">
        <v>18705</v>
      </c>
      <c r="H93" s="18">
        <f>VLOOKUP(F93,'JGs Duelos'!$B$3:$D$146,3,0)-G93</f>
        <v>0</v>
      </c>
      <c r="I93" s="18"/>
    </row>
    <row r="94" spans="1:9" x14ac:dyDescent="0.25">
      <c r="A94" s="253">
        <v>1213</v>
      </c>
      <c r="B94">
        <v>4438.3600000000006</v>
      </c>
      <c r="C94" s="18">
        <f>VLOOKUP(A94,'VDs DUELOS'!$D$3:$F$1571,3,0)-B94</f>
        <v>0</v>
      </c>
      <c r="D94" s="228"/>
      <c r="E94" s="230"/>
      <c r="F94" s="253">
        <v>52813</v>
      </c>
      <c r="G94">
        <v>16300.810000000001</v>
      </c>
      <c r="H94" s="18">
        <f>VLOOKUP(F94,'JGs Duelos'!$B$3:$D$146,3,0)-G94</f>
        <v>0</v>
      </c>
      <c r="I94" s="18"/>
    </row>
    <row r="95" spans="1:9" x14ac:dyDescent="0.25">
      <c r="A95" s="253">
        <v>1214</v>
      </c>
      <c r="B95">
        <v>1203.4099999999999</v>
      </c>
      <c r="C95" s="18">
        <f>VLOOKUP(A95,'VDs DUELOS'!$D$3:$F$1571,3,0)-B95</f>
        <v>0</v>
      </c>
      <c r="D95" s="228"/>
      <c r="E95" s="230"/>
      <c r="F95" s="253">
        <v>52913</v>
      </c>
      <c r="G95">
        <v>7206.579999999999</v>
      </c>
      <c r="H95" s="18">
        <f>VLOOKUP(F95,'JGs Duelos'!$B$3:$D$146,3,0)-G95</f>
        <v>0</v>
      </c>
      <c r="I95" s="18"/>
    </row>
    <row r="96" spans="1:9" x14ac:dyDescent="0.25">
      <c r="A96" s="253">
        <v>1247</v>
      </c>
      <c r="B96">
        <v>1786.97</v>
      </c>
      <c r="C96" s="18">
        <f>VLOOKUP(A96,'VDs DUELOS'!$D$3:$F$1571,3,0)-B96</f>
        <v>0</v>
      </c>
      <c r="D96" s="228"/>
      <c r="E96" s="230"/>
      <c r="F96" s="253">
        <v>52971</v>
      </c>
      <c r="G96">
        <v>13140.429999999998</v>
      </c>
      <c r="H96" s="18">
        <f>VLOOKUP(F96,'JGs Duelos'!$B$3:$D$146,3,0)-G96</f>
        <v>0</v>
      </c>
      <c r="I96" s="18"/>
    </row>
    <row r="97" spans="1:9" x14ac:dyDescent="0.25">
      <c r="A97" s="253">
        <v>1248</v>
      </c>
      <c r="B97">
        <v>1002.9300000000001</v>
      </c>
      <c r="C97" s="18">
        <f>VLOOKUP(A97,'VDs DUELOS'!$D$3:$F$1571,3,0)-B97</f>
        <v>0</v>
      </c>
      <c r="D97" s="228"/>
      <c r="E97" s="230"/>
      <c r="F97" s="253">
        <v>5355</v>
      </c>
      <c r="G97">
        <v>24492.690000000002</v>
      </c>
      <c r="H97" s="18">
        <f>VLOOKUP(F97,'JGs Duelos'!$B$3:$D$146,3,0)-G97</f>
        <v>0</v>
      </c>
      <c r="I97" s="18"/>
    </row>
    <row r="98" spans="1:9" x14ac:dyDescent="0.25">
      <c r="A98" s="253">
        <v>1276</v>
      </c>
      <c r="B98">
        <v>920.57999999999993</v>
      </c>
      <c r="C98" s="18">
        <f>VLOOKUP(A98,'VDs DUELOS'!$D$3:$F$1571,3,0)-B98</f>
        <v>0</v>
      </c>
      <c r="D98" s="228"/>
      <c r="E98" s="230"/>
      <c r="F98" s="253">
        <v>540</v>
      </c>
      <c r="G98">
        <v>24632.730000000003</v>
      </c>
      <c r="H98" s="18">
        <f>VLOOKUP(F98,'JGs Duelos'!$B$3:$D$146,3,0)-G98</f>
        <v>0</v>
      </c>
      <c r="I98" s="18"/>
    </row>
    <row r="99" spans="1:9" x14ac:dyDescent="0.25">
      <c r="A99" s="253">
        <v>13008</v>
      </c>
      <c r="B99">
        <v>863.38</v>
      </c>
      <c r="C99" s="18">
        <f>VLOOKUP(A99,'VDs DUELOS'!$D$3:$F$1571,3,0)-B99</f>
        <v>0</v>
      </c>
      <c r="D99" s="228"/>
      <c r="E99" s="230"/>
      <c r="F99" s="253">
        <v>545</v>
      </c>
      <c r="G99">
        <v>12490.479999999998</v>
      </c>
      <c r="H99" s="18">
        <f>VLOOKUP(F99,'JGs Duelos'!$B$3:$D$146,3,0)-G99</f>
        <v>0</v>
      </c>
      <c r="I99" s="18"/>
    </row>
    <row r="100" spans="1:9" x14ac:dyDescent="0.25">
      <c r="A100" s="253">
        <v>13050</v>
      </c>
      <c r="B100">
        <v>2395.89</v>
      </c>
      <c r="C100" s="18" t="e">
        <f>VLOOKUP(A100,'VDs DUELOS'!$D$3:$F$1571,3,0)-B100</f>
        <v>#N/A</v>
      </c>
      <c r="D100" s="228"/>
      <c r="E100" s="230"/>
      <c r="F100" s="253">
        <v>5454</v>
      </c>
      <c r="G100">
        <v>9763.4699999999993</v>
      </c>
      <c r="H100" s="18">
        <f>VLOOKUP(F100,'JGs Duelos'!$B$3:$D$146,3,0)-G100</f>
        <v>0</v>
      </c>
      <c r="I100" s="18"/>
    </row>
    <row r="101" spans="1:9" x14ac:dyDescent="0.25">
      <c r="A101" s="253">
        <v>13083</v>
      </c>
      <c r="B101">
        <v>414.33</v>
      </c>
      <c r="C101" s="18">
        <f>VLOOKUP(A101,'VDs DUELOS'!$D$3:$F$1571,3,0)-B101</f>
        <v>0</v>
      </c>
      <c r="D101" s="228"/>
      <c r="E101" s="230"/>
      <c r="F101" s="253">
        <v>5523</v>
      </c>
      <c r="G101">
        <v>14293.929999999998</v>
      </c>
      <c r="H101" s="18">
        <f>VLOOKUP(F101,'JGs Duelos'!$B$3:$D$146,3,0)-G101</f>
        <v>0</v>
      </c>
      <c r="I101" s="18"/>
    </row>
    <row r="102" spans="1:9" x14ac:dyDescent="0.25">
      <c r="A102" s="253">
        <v>13092</v>
      </c>
      <c r="B102">
        <v>1332.3400000000001</v>
      </c>
      <c r="C102" s="18">
        <f>VLOOKUP(A102,'VDs DUELOS'!$D$3:$F$1571,3,0)-B102</f>
        <v>0</v>
      </c>
      <c r="D102" s="228"/>
      <c r="E102" s="230"/>
      <c r="F102" s="253">
        <v>55270</v>
      </c>
      <c r="G102">
        <v>12316.889999999998</v>
      </c>
      <c r="H102" s="18">
        <f>VLOOKUP(F102,'JGs Duelos'!$B$3:$D$146,3,0)-G102</f>
        <v>0</v>
      </c>
      <c r="I102" s="18"/>
    </row>
    <row r="103" spans="1:9" x14ac:dyDescent="0.25">
      <c r="A103" s="253">
        <v>13147</v>
      </c>
      <c r="B103">
        <v>1480.3600000000001</v>
      </c>
      <c r="C103" s="18">
        <f>VLOOKUP(A103,'VDs DUELOS'!$D$3:$F$1571,3,0)-B103</f>
        <v>0</v>
      </c>
      <c r="D103" s="228"/>
      <c r="E103" s="230"/>
      <c r="F103" s="253">
        <v>5587</v>
      </c>
      <c r="G103">
        <v>22778.54</v>
      </c>
      <c r="H103" s="18">
        <f>VLOOKUP(F103,'JGs Duelos'!$B$3:$D$146,3,0)-G103</f>
        <v>0</v>
      </c>
      <c r="I103" s="18"/>
    </row>
    <row r="104" spans="1:9" x14ac:dyDescent="0.25">
      <c r="A104" s="253">
        <v>13150</v>
      </c>
      <c r="B104">
        <v>1062.05</v>
      </c>
      <c r="C104" s="18">
        <f>VLOOKUP(A104,'VDs DUELOS'!$D$3:$F$1571,3,0)-B104</f>
        <v>0</v>
      </c>
      <c r="D104" s="228"/>
      <c r="E104" s="230"/>
      <c r="F104" s="253">
        <v>571</v>
      </c>
      <c r="G104">
        <v>12947.820000000002</v>
      </c>
      <c r="H104" s="18">
        <f>VLOOKUP(F104,'JGs Duelos'!$B$3:$D$146,3,0)-G104</f>
        <v>0</v>
      </c>
      <c r="I104" s="18"/>
    </row>
    <row r="105" spans="1:9" x14ac:dyDescent="0.25">
      <c r="A105" s="253">
        <v>1327</v>
      </c>
      <c r="B105">
        <v>1666.2299999999998</v>
      </c>
      <c r="C105" s="18">
        <f>VLOOKUP(A105,'VDs DUELOS'!$D$3:$F$1571,3,0)-B105</f>
        <v>0</v>
      </c>
      <c r="D105" s="228"/>
      <c r="E105" s="228"/>
      <c r="F105" s="253">
        <v>572</v>
      </c>
      <c r="G105">
        <v>11813.189999999997</v>
      </c>
      <c r="H105" s="18">
        <f>VLOOKUP(F105,'JGs Duelos'!$B$3:$D$146,3,0)-G105</f>
        <v>0</v>
      </c>
      <c r="I105" s="18"/>
    </row>
    <row r="106" spans="1:9" x14ac:dyDescent="0.25">
      <c r="A106" s="253">
        <v>133</v>
      </c>
      <c r="B106">
        <v>1740.6000000000001</v>
      </c>
      <c r="C106" s="18">
        <f>VLOOKUP(A106,'VDs DUELOS'!$D$3:$F$1571,3,0)-B106</f>
        <v>0</v>
      </c>
      <c r="D106" s="228"/>
      <c r="E106" s="230"/>
      <c r="F106" s="253">
        <v>5757</v>
      </c>
      <c r="G106">
        <v>17310.929999999997</v>
      </c>
      <c r="H106" s="18">
        <f>VLOOKUP(F106,'JGs Duelos'!$B$3:$D$146,3,0)-G106</f>
        <v>0</v>
      </c>
      <c r="I106" s="18"/>
    </row>
    <row r="107" spans="1:9" x14ac:dyDescent="0.25">
      <c r="A107" s="253">
        <v>134</v>
      </c>
      <c r="B107">
        <v>2025.8799999999999</v>
      </c>
      <c r="C107" s="18">
        <f>VLOOKUP(A107,'VDs DUELOS'!$D$3:$F$1571,3,0)-B107</f>
        <v>0</v>
      </c>
      <c r="D107" s="228"/>
      <c r="E107" s="230"/>
      <c r="F107" s="253">
        <v>5799</v>
      </c>
      <c r="G107">
        <v>8843.0000000000018</v>
      </c>
      <c r="H107" s="18">
        <f>VLOOKUP(F107,'JGs Duelos'!$B$3:$D$146,3,0)-G107</f>
        <v>0</v>
      </c>
      <c r="I107" s="18"/>
    </row>
    <row r="108" spans="1:9" x14ac:dyDescent="0.25">
      <c r="A108" s="253">
        <v>1376</v>
      </c>
      <c r="B108">
        <v>1802.74</v>
      </c>
      <c r="C108" s="18">
        <f>VLOOKUP(A108,'VDs DUELOS'!$D$3:$F$1571,3,0)-B108</f>
        <v>0</v>
      </c>
      <c r="D108" s="228"/>
      <c r="E108" s="230"/>
      <c r="F108" s="253">
        <v>5817</v>
      </c>
      <c r="G108">
        <v>17093.849999999999</v>
      </c>
      <c r="H108" s="18">
        <f>VLOOKUP(F108,'JGs Duelos'!$B$3:$D$146,3,0)-G108</f>
        <v>0</v>
      </c>
      <c r="I108" s="18"/>
    </row>
    <row r="109" spans="1:9" x14ac:dyDescent="0.25">
      <c r="A109" s="253">
        <v>1383</v>
      </c>
      <c r="B109">
        <v>1162.1500000000001</v>
      </c>
      <c r="C109" s="18">
        <f>VLOOKUP(A109,'VDs DUELOS'!$D$3:$F$1571,3,0)-B109</f>
        <v>0</v>
      </c>
      <c r="D109" s="228"/>
      <c r="E109" s="230"/>
      <c r="F109" s="253">
        <v>583</v>
      </c>
      <c r="G109">
        <v>21302.750000000004</v>
      </c>
      <c r="H109" s="18">
        <f>VLOOKUP(F109,'JGs Duelos'!$B$3:$D$146,3,0)-G109</f>
        <v>0</v>
      </c>
      <c r="I109" s="18"/>
    </row>
    <row r="110" spans="1:9" x14ac:dyDescent="0.25">
      <c r="A110" s="253">
        <v>1398</v>
      </c>
      <c r="B110">
        <v>154.07</v>
      </c>
      <c r="C110" s="18">
        <f>VLOOKUP(A110,'VDs DUELOS'!$D$3:$F$1571,3,0)-B110</f>
        <v>0</v>
      </c>
      <c r="D110" s="228"/>
      <c r="E110" s="230"/>
      <c r="F110" s="253">
        <v>5830</v>
      </c>
      <c r="G110">
        <v>8626.6099999999988</v>
      </c>
      <c r="H110" s="18">
        <f>VLOOKUP(F110,'JGs Duelos'!$B$3:$D$146,3,0)-G110</f>
        <v>0</v>
      </c>
      <c r="I110" s="18"/>
    </row>
    <row r="111" spans="1:9" x14ac:dyDescent="0.25">
      <c r="A111" s="253">
        <v>14057</v>
      </c>
      <c r="B111">
        <v>1538.87</v>
      </c>
      <c r="C111" s="18">
        <f>VLOOKUP(A111,'VDs DUELOS'!$D$3:$F$1571,3,0)-B111</f>
        <v>0</v>
      </c>
      <c r="D111" s="228"/>
      <c r="E111" s="230"/>
      <c r="F111" s="253">
        <v>5870</v>
      </c>
      <c r="G111">
        <v>18181.340000000004</v>
      </c>
      <c r="H111" s="18">
        <f>VLOOKUP(F111,'JGs Duelos'!$B$3:$D$146,3,0)-G111</f>
        <v>0</v>
      </c>
      <c r="I111" s="18" t="s">
        <v>804</v>
      </c>
    </row>
    <row r="112" spans="1:9" x14ac:dyDescent="0.25">
      <c r="A112" s="253">
        <v>1431</v>
      </c>
      <c r="B112">
        <v>1905.3100000000002</v>
      </c>
      <c r="C112" s="18">
        <f>VLOOKUP(A112,'VDs DUELOS'!$D$3:$F$1571,3,0)-B112</f>
        <v>0</v>
      </c>
      <c r="D112" s="228"/>
      <c r="E112" s="230"/>
      <c r="F112" s="253">
        <v>58986</v>
      </c>
      <c r="G112">
        <v>3573.4199999999996</v>
      </c>
      <c r="H112" s="18" t="e">
        <f>VLOOKUP(F112,'JGs Duelos'!$B$3:$D$146,3,0)-G112</f>
        <v>#N/A</v>
      </c>
    </row>
    <row r="113" spans="1:9" x14ac:dyDescent="0.25">
      <c r="A113" s="253">
        <v>1454</v>
      </c>
      <c r="B113">
        <v>1491.79</v>
      </c>
      <c r="C113" s="18">
        <f>VLOOKUP(A113,'VDs DUELOS'!$D$3:$F$1571,3,0)-B113</f>
        <v>0</v>
      </c>
      <c r="D113" s="228"/>
      <c r="E113" s="230"/>
      <c r="F113" s="253">
        <v>6</v>
      </c>
      <c r="G113">
        <v>15714.289999999999</v>
      </c>
      <c r="H113" s="18">
        <f>VLOOKUP(F113,'JGs Duelos'!$B$3:$D$146,3,0)-G113</f>
        <v>0</v>
      </c>
      <c r="I113" s="18"/>
    </row>
    <row r="114" spans="1:9" x14ac:dyDescent="0.25">
      <c r="A114" s="253">
        <v>1456</v>
      </c>
      <c r="B114">
        <v>1711.9399999999998</v>
      </c>
      <c r="C114" s="18">
        <f>VLOOKUP(A114,'VDs DUELOS'!$D$3:$F$1571,3,0)-B114</f>
        <v>0</v>
      </c>
      <c r="D114" s="228"/>
      <c r="E114" s="230"/>
      <c r="F114" s="253">
        <v>616</v>
      </c>
      <c r="G114">
        <v>11600.969999999998</v>
      </c>
      <c r="H114" s="18">
        <f>VLOOKUP(F114,'JGs Duelos'!$B$3:$D$146,3,0)-G114</f>
        <v>0</v>
      </c>
      <c r="I114" s="18"/>
    </row>
    <row r="115" spans="1:9" x14ac:dyDescent="0.25">
      <c r="A115" s="253">
        <v>15</v>
      </c>
      <c r="B115">
        <v>1603.39</v>
      </c>
      <c r="C115" s="18">
        <f>VLOOKUP(A115,'VDs DUELOS'!$D$3:$F$1571,3,0)-B115</f>
        <v>0</v>
      </c>
      <c r="D115" s="228"/>
      <c r="E115" s="230"/>
      <c r="F115" s="253">
        <v>630</v>
      </c>
      <c r="G115">
        <v>24068.800000000003</v>
      </c>
      <c r="H115" s="18">
        <f>VLOOKUP(F115,'JGs Duelos'!$B$3:$D$146,3,0)-G115</f>
        <v>0</v>
      </c>
      <c r="I115" s="18"/>
    </row>
    <row r="116" spans="1:9" x14ac:dyDescent="0.25">
      <c r="A116" s="253">
        <v>15027</v>
      </c>
      <c r="B116">
        <v>1577.34</v>
      </c>
      <c r="C116" s="18" t="e">
        <f>VLOOKUP(A116,'VDs DUELOS'!$D$3:$F$1571,3,0)-B116</f>
        <v>#N/A</v>
      </c>
      <c r="D116" s="228"/>
      <c r="E116" s="230"/>
      <c r="F116" s="253">
        <v>6310</v>
      </c>
      <c r="G116">
        <v>9052.41</v>
      </c>
      <c r="H116" s="18">
        <f>VLOOKUP(F116,'JGs Duelos'!$B$3:$D$146,3,0)-G116</f>
        <v>0</v>
      </c>
      <c r="I116" s="18"/>
    </row>
    <row r="117" spans="1:9" x14ac:dyDescent="0.25">
      <c r="A117" s="253">
        <v>15078</v>
      </c>
      <c r="B117">
        <v>514.53</v>
      </c>
      <c r="C117" s="18" t="e">
        <f>VLOOKUP(A117,'VDs DUELOS'!$D$3:$F$1571,3,0)-B117</f>
        <v>#N/A</v>
      </c>
      <c r="D117" s="228"/>
      <c r="E117" s="230"/>
      <c r="F117" s="253">
        <v>640</v>
      </c>
      <c r="G117">
        <v>17581.509999999998</v>
      </c>
      <c r="H117" s="18">
        <f>VLOOKUP(F117,'JGs Duelos'!$B$3:$D$146,3,0)-G117</f>
        <v>0</v>
      </c>
      <c r="I117" s="18"/>
    </row>
    <row r="118" spans="1:9" x14ac:dyDescent="0.25">
      <c r="A118" s="253">
        <v>1508</v>
      </c>
      <c r="B118">
        <v>2150.54</v>
      </c>
      <c r="C118" s="18">
        <f>VLOOKUP(A118,'VDs DUELOS'!$D$3:$F$1571,3,0)-B118</f>
        <v>0</v>
      </c>
      <c r="D118" s="228"/>
      <c r="E118" s="230"/>
      <c r="F118" s="253">
        <v>6492</v>
      </c>
      <c r="G118">
        <v>21987.62</v>
      </c>
      <c r="H118" s="18">
        <f>VLOOKUP(F118,'JGs Duelos'!$B$3:$D$146,3,0)-G118</f>
        <v>0</v>
      </c>
    </row>
    <row r="119" spans="1:9" x14ac:dyDescent="0.25">
      <c r="A119" s="253">
        <v>15094</v>
      </c>
      <c r="B119">
        <v>121</v>
      </c>
      <c r="C119" s="18" t="e">
        <f>VLOOKUP(A119,'VDs DUELOS'!$D$3:$F$1571,3,0)-B119</f>
        <v>#N/A</v>
      </c>
      <c r="D119" s="228"/>
      <c r="E119" s="230"/>
      <c r="F119" s="253">
        <v>6496</v>
      </c>
      <c r="G119">
        <v>19648.45</v>
      </c>
      <c r="H119" s="18">
        <f>VLOOKUP(F119,'JGs Duelos'!$B$3:$D$146,3,0)-G119</f>
        <v>0</v>
      </c>
      <c r="I119" s="18" t="s">
        <v>798</v>
      </c>
    </row>
    <row r="120" spans="1:9" x14ac:dyDescent="0.25">
      <c r="A120" s="253">
        <v>15106</v>
      </c>
      <c r="B120">
        <v>1209.5899999999999</v>
      </c>
      <c r="C120" s="18" t="e">
        <f>VLOOKUP(A120,'VDs DUELOS'!$D$3:$F$1571,3,0)-B120</f>
        <v>#N/A</v>
      </c>
      <c r="D120" s="228"/>
      <c r="E120" s="230"/>
      <c r="F120" s="253">
        <v>65335</v>
      </c>
      <c r="G120">
        <v>8077.170000000001</v>
      </c>
      <c r="H120" s="18" t="e">
        <f>VLOOKUP(F120,'JGs Duelos'!$B$3:$D$146,3,0)-G120</f>
        <v>#N/A</v>
      </c>
      <c r="I120" s="18"/>
    </row>
    <row r="121" spans="1:9" x14ac:dyDescent="0.25">
      <c r="A121" s="253">
        <v>1535</v>
      </c>
      <c r="B121">
        <v>1025.69</v>
      </c>
      <c r="C121" s="18">
        <f>VLOOKUP(A121,'VDs DUELOS'!$D$3:$F$1571,3,0)-B121</f>
        <v>0</v>
      </c>
      <c r="D121" s="228"/>
      <c r="E121" s="230"/>
      <c r="F121" s="253">
        <v>6558</v>
      </c>
      <c r="G121">
        <v>9765.49</v>
      </c>
      <c r="H121" s="18">
        <f>VLOOKUP(F121,'JGs Duelos'!$B$3:$D$146,3,0)-G121</f>
        <v>0</v>
      </c>
      <c r="I121" s="18"/>
    </row>
    <row r="122" spans="1:9" x14ac:dyDescent="0.25">
      <c r="A122" s="253">
        <v>1538</v>
      </c>
      <c r="B122">
        <v>2794.8900000000003</v>
      </c>
      <c r="C122" s="18">
        <f>VLOOKUP(A122,'VDs DUELOS'!$D$3:$F$1571,3,0)-B122</f>
        <v>0</v>
      </c>
      <c r="D122" s="228"/>
      <c r="E122" s="228"/>
      <c r="F122" s="253">
        <v>656</v>
      </c>
      <c r="G122">
        <v>17038.670000000002</v>
      </c>
      <c r="H122" s="18">
        <f>VLOOKUP(F122,'JGs Duelos'!$B$3:$D$146,3,0)-G122</f>
        <v>0</v>
      </c>
      <c r="I122" s="18"/>
    </row>
    <row r="123" spans="1:9" x14ac:dyDescent="0.25">
      <c r="A123" s="253">
        <v>156</v>
      </c>
      <c r="B123">
        <v>2086.8199999999997</v>
      </c>
      <c r="C123" s="18">
        <f>VLOOKUP(A123,'VDs DUELOS'!$D$3:$F$1571,3,0)-B123</f>
        <v>0</v>
      </c>
      <c r="D123" s="228"/>
      <c r="E123" s="230"/>
      <c r="F123" s="253">
        <v>659</v>
      </c>
      <c r="G123">
        <v>13535.250000000004</v>
      </c>
      <c r="H123" s="18">
        <f>VLOOKUP(F123,'JGs Duelos'!$B$3:$D$146,3,0)-G123</f>
        <v>0</v>
      </c>
      <c r="I123" s="18"/>
    </row>
    <row r="124" spans="1:9" x14ac:dyDescent="0.25">
      <c r="A124" s="253">
        <v>1568</v>
      </c>
      <c r="B124">
        <v>2547.0500000000006</v>
      </c>
      <c r="C124" s="18">
        <f>VLOOKUP(A124,'VDs DUELOS'!$D$3:$F$1571,3,0)-B124</f>
        <v>0</v>
      </c>
      <c r="D124" s="228"/>
      <c r="E124" s="228"/>
      <c r="F124" s="253">
        <v>6603</v>
      </c>
      <c r="G124">
        <v>12902.26</v>
      </c>
      <c r="H124" s="18">
        <f>VLOOKUP(F124,'JGs Duelos'!$B$3:$D$146,3,0)-G124</f>
        <v>0</v>
      </c>
      <c r="I124" s="18"/>
    </row>
    <row r="125" spans="1:9" x14ac:dyDescent="0.25">
      <c r="A125" s="253">
        <v>1580</v>
      </c>
      <c r="B125">
        <v>2762.1400000000003</v>
      </c>
      <c r="C125" s="18">
        <f>VLOOKUP(A125,'VDs DUELOS'!$D$3:$F$1571,3,0)-B125</f>
        <v>0</v>
      </c>
      <c r="D125" s="228"/>
      <c r="E125" s="230"/>
      <c r="F125" s="253">
        <v>666</v>
      </c>
      <c r="G125">
        <v>16581.939999999999</v>
      </c>
      <c r="H125" s="18">
        <f>VLOOKUP(F125,'JGs Duelos'!$B$3:$D$146,3,0)-G125</f>
        <v>0</v>
      </c>
      <c r="I125" s="18"/>
    </row>
    <row r="126" spans="1:9" x14ac:dyDescent="0.25">
      <c r="A126" s="253">
        <v>1584</v>
      </c>
      <c r="B126">
        <v>1410.63</v>
      </c>
      <c r="C126" s="18">
        <f>VLOOKUP(A126,'VDs DUELOS'!$D$3:$F$1571,3,0)-B126</f>
        <v>0</v>
      </c>
      <c r="D126" s="228"/>
      <c r="E126" s="230"/>
      <c r="F126" s="253">
        <v>670</v>
      </c>
      <c r="G126">
        <v>11207.989999999998</v>
      </c>
      <c r="H126" s="18">
        <f>VLOOKUP(F126,'JGs Duelos'!$B$3:$D$146,3,0)-G126</f>
        <v>0</v>
      </c>
      <c r="I126" s="18"/>
    </row>
    <row r="127" spans="1:9" x14ac:dyDescent="0.25">
      <c r="A127" s="253">
        <v>1586</v>
      </c>
      <c r="B127">
        <v>1120.6599999999999</v>
      </c>
      <c r="C127" s="18">
        <f>VLOOKUP(A127,'VDs DUELOS'!$D$3:$F$1571,3,0)-B127</f>
        <v>0</v>
      </c>
      <c r="D127" s="228"/>
      <c r="E127" s="230"/>
      <c r="F127" s="253">
        <v>677</v>
      </c>
      <c r="G127">
        <v>20801.600000000002</v>
      </c>
      <c r="H127" s="18">
        <f>VLOOKUP(F127,'JGs Duelos'!$B$3:$D$146,3,0)-G127</f>
        <v>0</v>
      </c>
      <c r="I127" s="18"/>
    </row>
    <row r="128" spans="1:9" x14ac:dyDescent="0.25">
      <c r="A128" s="253">
        <v>159</v>
      </c>
      <c r="B128">
        <v>344.7</v>
      </c>
      <c r="C128" s="18">
        <f>VLOOKUP(A128,'VDs DUELOS'!$D$3:$F$1571,3,0)-B128</f>
        <v>0</v>
      </c>
      <c r="D128" s="228"/>
      <c r="E128" s="230"/>
      <c r="F128" s="253">
        <v>6776</v>
      </c>
      <c r="G128">
        <v>22775.53</v>
      </c>
      <c r="H128" s="18">
        <f>VLOOKUP(F128,'JGs Duelos'!$B$3:$D$146,3,0)-G128</f>
        <v>0</v>
      </c>
      <c r="I128" s="18"/>
    </row>
    <row r="129" spans="1:9" x14ac:dyDescent="0.25">
      <c r="A129" s="253">
        <v>1604</v>
      </c>
      <c r="B129">
        <v>559.12</v>
      </c>
      <c r="C129" s="18">
        <f>VLOOKUP(A129,'VDs DUELOS'!$D$3:$F$1571,3,0)-B129</f>
        <v>0</v>
      </c>
      <c r="D129" s="228"/>
      <c r="E129" s="230"/>
      <c r="F129" s="253">
        <v>6789</v>
      </c>
      <c r="G129">
        <v>12526.610000000002</v>
      </c>
      <c r="H129" s="18">
        <f>VLOOKUP(F129,'JGs Duelos'!$B$3:$D$146,3,0)-G129</f>
        <v>0</v>
      </c>
      <c r="I129" s="18"/>
    </row>
    <row r="130" spans="1:9" x14ac:dyDescent="0.25">
      <c r="A130" s="253">
        <v>1622</v>
      </c>
      <c r="B130">
        <v>672.23000000000013</v>
      </c>
      <c r="C130" s="18">
        <f>VLOOKUP(A130,'VDs DUELOS'!$D$3:$F$1571,3,0)-B130</f>
        <v>0</v>
      </c>
      <c r="D130" s="228"/>
      <c r="E130" s="230"/>
      <c r="F130" s="253">
        <v>680</v>
      </c>
      <c r="G130">
        <v>10365.039999999997</v>
      </c>
      <c r="H130" s="18">
        <f>VLOOKUP(F130,'JGs Duelos'!$B$3:$D$146,3,0)-G130</f>
        <v>0</v>
      </c>
      <c r="I130" s="18"/>
    </row>
    <row r="131" spans="1:9" x14ac:dyDescent="0.25">
      <c r="A131" s="253">
        <v>1623</v>
      </c>
      <c r="B131">
        <v>1623.02</v>
      </c>
      <c r="C131" s="18">
        <f>VLOOKUP(A131,'VDs DUELOS'!$D$3:$F$1571,3,0)-B131</f>
        <v>0</v>
      </c>
      <c r="D131" s="228"/>
      <c r="E131" s="230"/>
      <c r="F131" s="253">
        <v>6818</v>
      </c>
      <c r="G131">
        <v>10156.650000000001</v>
      </c>
      <c r="H131" s="18">
        <f>VLOOKUP(F131,'JGs Duelos'!$B$3:$D$146,3,0)-G131</f>
        <v>0</v>
      </c>
      <c r="I131" s="18"/>
    </row>
    <row r="132" spans="1:9" x14ac:dyDescent="0.25">
      <c r="A132" s="253">
        <v>1642</v>
      </c>
      <c r="B132">
        <v>3537.5499999999997</v>
      </c>
      <c r="C132" s="18">
        <f>VLOOKUP(A132,'VDs DUELOS'!$D$3:$F$1571,3,0)-B132</f>
        <v>0</v>
      </c>
      <c r="D132" s="228"/>
      <c r="E132" s="230"/>
      <c r="F132" s="253">
        <v>6861</v>
      </c>
      <c r="G132">
        <v>16435.580000000002</v>
      </c>
      <c r="H132" s="18">
        <f>VLOOKUP(F132,'JGs Duelos'!$B$3:$D$146,3,0)-G132</f>
        <v>0</v>
      </c>
      <c r="I132" s="18"/>
    </row>
    <row r="133" spans="1:9" x14ac:dyDescent="0.25">
      <c r="A133" s="253">
        <v>1651</v>
      </c>
      <c r="B133">
        <v>1023.11</v>
      </c>
      <c r="C133" s="18">
        <f>VLOOKUP(A133,'VDs DUELOS'!$D$3:$F$1571,3,0)-B133</f>
        <v>0</v>
      </c>
      <c r="D133" s="228"/>
      <c r="E133" s="230"/>
      <c r="F133" s="253">
        <v>690</v>
      </c>
      <c r="G133">
        <v>21136.549999999996</v>
      </c>
      <c r="H133" s="18">
        <f>VLOOKUP(F133,'JGs Duelos'!$B$3:$D$146,3,0)-G133</f>
        <v>0</v>
      </c>
      <c r="I133" s="18"/>
    </row>
    <row r="134" spans="1:9" x14ac:dyDescent="0.25">
      <c r="A134" s="253">
        <v>1678</v>
      </c>
      <c r="B134">
        <v>532.0200000000001</v>
      </c>
      <c r="C134" s="18">
        <f>VLOOKUP(A134,'VDs DUELOS'!$D$3:$F$1571,3,0)-B134</f>
        <v>0</v>
      </c>
      <c r="D134" s="228"/>
      <c r="E134" s="230"/>
      <c r="F134" s="253">
        <v>6965</v>
      </c>
      <c r="G134">
        <v>18429.550000000007</v>
      </c>
      <c r="H134" s="18">
        <f>VLOOKUP(F134,'JGs Duelos'!$B$3:$D$146,3,0)-G134</f>
        <v>0</v>
      </c>
      <c r="I134" s="18"/>
    </row>
    <row r="135" spans="1:9" x14ac:dyDescent="0.25">
      <c r="A135" s="253">
        <v>1690</v>
      </c>
      <c r="B135">
        <v>374.44</v>
      </c>
      <c r="C135" s="18">
        <f>VLOOKUP(A135,'VDs DUELOS'!$D$3:$F$1571,3,0)-B135</f>
        <v>0</v>
      </c>
      <c r="D135" s="228"/>
      <c r="E135" s="230"/>
      <c r="F135" s="253">
        <v>702</v>
      </c>
      <c r="G135">
        <v>17167.73</v>
      </c>
      <c r="H135" s="18">
        <f>VLOOKUP(F135,'JGs Duelos'!$B$3:$D$146,3,0)-G135</f>
        <v>0</v>
      </c>
      <c r="I135" s="18"/>
    </row>
    <row r="136" spans="1:9" x14ac:dyDescent="0.25">
      <c r="A136" s="253">
        <v>1694</v>
      </c>
      <c r="B136">
        <v>640.15000000000009</v>
      </c>
      <c r="C136" s="18">
        <f>VLOOKUP(A136,'VDs DUELOS'!$D$3:$F$1571,3,0)-B136</f>
        <v>0</v>
      </c>
      <c r="D136" s="228"/>
      <c r="E136" s="230"/>
      <c r="F136" s="253">
        <v>7031</v>
      </c>
      <c r="G136">
        <v>15170.09</v>
      </c>
      <c r="H136" s="18">
        <f>VLOOKUP(F136,'JGs Duelos'!$B$3:$D$146,3,0)-G136</f>
        <v>0</v>
      </c>
      <c r="I136" s="18"/>
    </row>
    <row r="137" spans="1:9" x14ac:dyDescent="0.25">
      <c r="A137" s="253">
        <v>1724</v>
      </c>
      <c r="B137">
        <v>1534.8700000000003</v>
      </c>
      <c r="C137" s="18">
        <f>VLOOKUP(A137,'VDs DUELOS'!$D$3:$F$1571,3,0)-B137</f>
        <v>0</v>
      </c>
      <c r="D137" s="228"/>
      <c r="E137" s="230"/>
      <c r="F137" s="253">
        <v>7048</v>
      </c>
      <c r="G137">
        <v>43.81</v>
      </c>
      <c r="H137" s="18" t="e">
        <f>VLOOKUP(F137,'JGs Duelos'!$B$3:$D$146,3,0)-G137</f>
        <v>#N/A</v>
      </c>
      <c r="I137" s="18"/>
    </row>
    <row r="138" spans="1:9" x14ac:dyDescent="0.25">
      <c r="A138" s="253">
        <v>1725</v>
      </c>
      <c r="B138">
        <v>1364.5</v>
      </c>
      <c r="C138" s="18">
        <f>VLOOKUP(A138,'VDs DUELOS'!$D$3:$F$1571,3,0)-B138</f>
        <v>0</v>
      </c>
      <c r="D138" s="228"/>
      <c r="E138" s="230"/>
      <c r="F138" s="253">
        <v>7131</v>
      </c>
      <c r="G138">
        <v>11910.409999999998</v>
      </c>
      <c r="H138" s="18">
        <f>VLOOKUP(F138,'JGs Duelos'!$B$3:$D$146,3,0)-G138</f>
        <v>0</v>
      </c>
      <c r="I138" s="18"/>
    </row>
    <row r="139" spans="1:9" x14ac:dyDescent="0.25">
      <c r="A139" s="253">
        <v>1727</v>
      </c>
      <c r="B139">
        <v>1808.52</v>
      </c>
      <c r="C139" s="18">
        <f>VLOOKUP(A139,'VDs DUELOS'!$D$3:$F$1571,3,0)-B139</f>
        <v>0</v>
      </c>
      <c r="D139" s="228"/>
      <c r="E139" s="230"/>
      <c r="F139" s="253">
        <v>7262</v>
      </c>
      <c r="G139">
        <v>12419.640000000001</v>
      </c>
      <c r="H139" s="18">
        <f>VLOOKUP(F139,'JGs Duelos'!$B$3:$D$146,3,0)-G139</f>
        <v>0</v>
      </c>
      <c r="I139" s="18"/>
    </row>
    <row r="140" spans="1:9" x14ac:dyDescent="0.25">
      <c r="A140" s="253">
        <v>1728</v>
      </c>
      <c r="B140">
        <v>949.12999999999988</v>
      </c>
      <c r="C140" s="18">
        <f>VLOOKUP(A140,'VDs DUELOS'!$D$3:$F$1571,3,0)-B140</f>
        <v>0</v>
      </c>
      <c r="D140" s="228"/>
      <c r="E140" s="230"/>
      <c r="F140" s="253">
        <v>7273</v>
      </c>
      <c r="G140">
        <v>9400.2999999999993</v>
      </c>
      <c r="H140" s="18">
        <f>VLOOKUP(F140,'JGs Duelos'!$B$3:$D$146,3,0)-G140</f>
        <v>0</v>
      </c>
      <c r="I140" s="18"/>
    </row>
    <row r="141" spans="1:9" x14ac:dyDescent="0.25">
      <c r="A141" s="253">
        <v>173</v>
      </c>
      <c r="B141">
        <v>144.9</v>
      </c>
      <c r="C141" s="18">
        <f>VLOOKUP(A141,'VDs DUELOS'!$D$3:$F$1571,3,0)-B141</f>
        <v>0</v>
      </c>
      <c r="D141" s="228"/>
      <c r="E141" s="228"/>
      <c r="F141" s="253">
        <v>7509</v>
      </c>
      <c r="G141">
        <v>13698.939999999999</v>
      </c>
      <c r="H141" s="18">
        <f>VLOOKUP(F141,'JGs Duelos'!$B$3:$D$146,3,0)-G141</f>
        <v>0</v>
      </c>
      <c r="I141" s="18"/>
    </row>
    <row r="142" spans="1:9" x14ac:dyDescent="0.25">
      <c r="A142" s="253">
        <v>1764</v>
      </c>
      <c r="B142">
        <v>513.53</v>
      </c>
      <c r="C142" s="18">
        <f>VLOOKUP(A142,'VDs DUELOS'!$D$3:$F$1571,3,0)-B142</f>
        <v>0</v>
      </c>
      <c r="D142" s="228"/>
      <c r="E142" s="230"/>
      <c r="F142" s="253">
        <v>7742</v>
      </c>
      <c r="G142">
        <v>3323.8100000000004</v>
      </c>
      <c r="H142" s="18">
        <f>VLOOKUP(F142,'JGs Duelos'!$B$3:$D$146,3,0)-G142</f>
        <v>0</v>
      </c>
      <c r="I142" s="18"/>
    </row>
    <row r="143" spans="1:9" x14ac:dyDescent="0.25">
      <c r="A143" s="253">
        <v>177</v>
      </c>
      <c r="B143">
        <v>1134.99</v>
      </c>
      <c r="C143" s="18">
        <f>VLOOKUP(A143,'VDs DUELOS'!$D$3:$F$1571,3,0)-B143</f>
        <v>0</v>
      </c>
      <c r="D143" s="228"/>
      <c r="E143" s="230"/>
      <c r="F143" s="253">
        <v>7760</v>
      </c>
      <c r="G143">
        <v>18109.640000000007</v>
      </c>
      <c r="H143" s="18">
        <f>VLOOKUP(F143,'JGs Duelos'!$B$3:$D$146,3,0)-G143</f>
        <v>0</v>
      </c>
      <c r="I143" s="18"/>
    </row>
    <row r="144" spans="1:9" x14ac:dyDescent="0.25">
      <c r="A144" s="253">
        <v>1777</v>
      </c>
      <c r="B144">
        <v>2716.48</v>
      </c>
      <c r="C144" s="18">
        <f>VLOOKUP(A144,'VDs DUELOS'!$D$3:$F$1571,3,0)-B144</f>
        <v>0</v>
      </c>
      <c r="D144" s="228"/>
      <c r="E144" s="230"/>
      <c r="F144" s="253">
        <v>7859</v>
      </c>
      <c r="G144">
        <v>14622.520000000004</v>
      </c>
      <c r="H144" s="18">
        <f>VLOOKUP(F144,'JGs Duelos'!$B$3:$D$146,3,0)-G144</f>
        <v>0</v>
      </c>
      <c r="I144" s="18"/>
    </row>
    <row r="145" spans="1:9" x14ac:dyDescent="0.25">
      <c r="A145" s="253">
        <v>180</v>
      </c>
      <c r="B145">
        <v>762.32999999999993</v>
      </c>
      <c r="C145" s="18">
        <f>VLOOKUP(A145,'VDs DUELOS'!$D$3:$F$1571,3,0)-B145</f>
        <v>0</v>
      </c>
      <c r="D145" s="228"/>
      <c r="E145" s="230"/>
      <c r="F145" s="253">
        <v>7972</v>
      </c>
      <c r="G145">
        <v>12325.84</v>
      </c>
      <c r="H145" s="18">
        <f>VLOOKUP(F145,'JGs Duelos'!$B$3:$D$146,3,0)-G145</f>
        <v>0</v>
      </c>
      <c r="I145" s="18"/>
    </row>
    <row r="146" spans="1:9" x14ac:dyDescent="0.25">
      <c r="A146" s="253">
        <v>1813</v>
      </c>
      <c r="B146">
        <v>2492.39</v>
      </c>
      <c r="C146" s="18">
        <f>VLOOKUP(A146,'VDs DUELOS'!$D$3:$F$1571,3,0)-B146</f>
        <v>0</v>
      </c>
      <c r="D146" s="228"/>
      <c r="E146" s="230"/>
      <c r="F146" s="253">
        <v>805</v>
      </c>
      <c r="G146">
        <v>9652.8299999999981</v>
      </c>
      <c r="H146" s="18">
        <f>VLOOKUP(F146,'JGs Duelos'!$B$3:$D$146,3,0)-G146</f>
        <v>0</v>
      </c>
      <c r="I146" s="18"/>
    </row>
    <row r="147" spans="1:9" x14ac:dyDescent="0.25">
      <c r="A147" s="253">
        <v>1823</v>
      </c>
      <c r="B147">
        <v>1826.6799999999998</v>
      </c>
      <c r="C147" s="18">
        <f>VLOOKUP(A147,'VDs DUELOS'!$D$3:$F$1571,3,0)-B147</f>
        <v>0</v>
      </c>
      <c r="D147" s="228"/>
      <c r="E147" s="230"/>
      <c r="F147" s="253">
        <v>823</v>
      </c>
      <c r="G147">
        <v>9219.6600000000017</v>
      </c>
      <c r="H147" s="18">
        <f>VLOOKUP(F147,'JGs Duelos'!$B$3:$D$146,3,0)-G147</f>
        <v>0</v>
      </c>
      <c r="I147" s="18"/>
    </row>
    <row r="148" spans="1:9" x14ac:dyDescent="0.25">
      <c r="A148" s="253">
        <v>1825</v>
      </c>
      <c r="B148">
        <v>1060.4100000000001</v>
      </c>
      <c r="C148" s="18">
        <f>VLOOKUP(A148,'VDs DUELOS'!$D$3:$F$1571,3,0)-B148</f>
        <v>0</v>
      </c>
      <c r="D148" s="228"/>
      <c r="E148" s="230"/>
      <c r="F148" s="253">
        <v>827</v>
      </c>
      <c r="G148">
        <v>16249.720000000005</v>
      </c>
      <c r="H148" s="18">
        <f>VLOOKUP(F148,'JGs Duelos'!$B$3:$D$146,3,0)-G148</f>
        <v>0</v>
      </c>
      <c r="I148" s="18"/>
    </row>
    <row r="149" spans="1:9" x14ac:dyDescent="0.25">
      <c r="A149" s="253">
        <v>1830</v>
      </c>
      <c r="B149">
        <v>1297.55</v>
      </c>
      <c r="C149" s="18">
        <f>VLOOKUP(A149,'VDs DUELOS'!$D$3:$F$1571,3,0)-B149</f>
        <v>0</v>
      </c>
      <c r="D149" s="228"/>
      <c r="E149" s="230"/>
      <c r="F149" s="253">
        <v>847</v>
      </c>
      <c r="G149">
        <v>11691.960000000005</v>
      </c>
      <c r="H149" s="18">
        <f>VLOOKUP(F149,'JGs Duelos'!$B$3:$D$146,3,0)-G149</f>
        <v>0</v>
      </c>
      <c r="I149" s="18"/>
    </row>
    <row r="150" spans="1:9" x14ac:dyDescent="0.25">
      <c r="A150" s="253">
        <v>1842</v>
      </c>
      <c r="B150">
        <v>353.81</v>
      </c>
      <c r="C150" s="18">
        <f>VLOOKUP(A150,'VDs DUELOS'!$D$3:$F$1571,3,0)-B150</f>
        <v>0</v>
      </c>
      <c r="D150" s="228"/>
      <c r="E150" s="230"/>
      <c r="F150" s="253">
        <v>9121</v>
      </c>
      <c r="G150">
        <v>9862.75</v>
      </c>
      <c r="H150" s="18">
        <f>VLOOKUP(F150,'JGs Duelos'!$B$3:$D$146,3,0)-G150</f>
        <v>0</v>
      </c>
      <c r="I150" s="18"/>
    </row>
    <row r="151" spans="1:9" x14ac:dyDescent="0.25">
      <c r="A151" s="253">
        <v>1844</v>
      </c>
      <c r="B151">
        <v>839.7</v>
      </c>
      <c r="C151" s="18">
        <f>VLOOKUP(A151,'VDs DUELOS'!$D$3:$F$1571,3,0)-B151</f>
        <v>0</v>
      </c>
      <c r="D151" s="228"/>
      <c r="E151" s="230"/>
      <c r="F151" s="253">
        <v>916</v>
      </c>
      <c r="G151">
        <v>11359.28</v>
      </c>
      <c r="H151" s="18">
        <f>VLOOKUP(F151,'JGs Duelos'!$B$3:$D$146,3,0)-G151</f>
        <v>0</v>
      </c>
      <c r="I151" s="18"/>
    </row>
    <row r="152" spans="1:9" x14ac:dyDescent="0.25">
      <c r="A152" s="253">
        <v>1860</v>
      </c>
      <c r="B152">
        <v>298.11</v>
      </c>
      <c r="C152" s="18">
        <f>VLOOKUP(A152,'VDs DUELOS'!$D$3:$F$1571,3,0)-B152</f>
        <v>0</v>
      </c>
      <c r="D152" s="228"/>
      <c r="E152" s="230"/>
      <c r="F152" s="253">
        <v>941</v>
      </c>
      <c r="G152">
        <v>11131.259999999998</v>
      </c>
      <c r="H152" s="18">
        <f>VLOOKUP(F152,'JGs Duelos'!$B$3:$D$146,3,0)-G152</f>
        <v>0</v>
      </c>
      <c r="I152" s="18"/>
    </row>
    <row r="153" spans="1:9" x14ac:dyDescent="0.25">
      <c r="A153" s="253">
        <v>1897</v>
      </c>
      <c r="B153">
        <v>731.13</v>
      </c>
      <c r="C153" s="18">
        <f>VLOOKUP(A153,'VDs DUELOS'!$D$3:$F$1571,3,0)-B153</f>
        <v>0</v>
      </c>
      <c r="D153" s="228"/>
      <c r="E153" s="230"/>
      <c r="F153" s="253">
        <v>9583</v>
      </c>
      <c r="G153">
        <v>13783.520000000002</v>
      </c>
      <c r="H153" s="18">
        <f>VLOOKUP(F153,'JGs Duelos'!$B$3:$D$146,3,0)-G153</f>
        <v>0</v>
      </c>
      <c r="I153" s="18"/>
    </row>
    <row r="154" spans="1:9" x14ac:dyDescent="0.25">
      <c r="A154" s="253">
        <v>19002</v>
      </c>
      <c r="B154">
        <v>1179.3300000000002</v>
      </c>
      <c r="C154" s="18">
        <f>VLOOKUP(A154,'VDs DUELOS'!$D$3:$F$1571,3,0)-B154</f>
        <v>0</v>
      </c>
      <c r="D154" s="228"/>
      <c r="E154" s="230"/>
      <c r="F154" s="253">
        <v>971</v>
      </c>
      <c r="G154">
        <v>12667.169999999998</v>
      </c>
      <c r="H154" s="18">
        <f>VLOOKUP(F154,'JGs Duelos'!$B$3:$D$146,3,0)-G154</f>
        <v>0</v>
      </c>
      <c r="I154" s="18"/>
    </row>
    <row r="155" spans="1:9" x14ac:dyDescent="0.25">
      <c r="A155" s="253">
        <v>19019</v>
      </c>
      <c r="B155">
        <v>2529.1600000000003</v>
      </c>
      <c r="C155" s="18">
        <f>VLOOKUP(A155,'VDs DUELOS'!$D$3:$F$1571,3,0)-B155</f>
        <v>0</v>
      </c>
      <c r="D155" s="228"/>
      <c r="E155" s="230"/>
      <c r="F155" s="253">
        <v>9769</v>
      </c>
      <c r="G155">
        <v>54935.840000000004</v>
      </c>
      <c r="H155" s="18">
        <f>VLOOKUP(F155,'JGs Duelos'!$B$3:$D$146,3,0)-G155</f>
        <v>0</v>
      </c>
      <c r="I155" s="18"/>
    </row>
    <row r="156" spans="1:9" x14ac:dyDescent="0.25">
      <c r="A156" s="253">
        <v>19024</v>
      </c>
      <c r="B156">
        <v>1343.37</v>
      </c>
      <c r="C156" s="18">
        <f>VLOOKUP(A156,'VDs DUELOS'!$D$3:$F$1571,3,0)-B156</f>
        <v>0</v>
      </c>
      <c r="D156" s="228"/>
      <c r="E156" s="230"/>
      <c r="H156" s="18"/>
      <c r="I156" s="18"/>
    </row>
    <row r="157" spans="1:9" x14ac:dyDescent="0.25">
      <c r="A157" s="253">
        <v>19063</v>
      </c>
      <c r="B157">
        <v>984.51</v>
      </c>
      <c r="C157" s="18">
        <f>VLOOKUP(A157,'VDs DUELOS'!$D$3:$F$1571,3,0)-B157</f>
        <v>0</v>
      </c>
      <c r="D157" s="228"/>
      <c r="E157" s="228"/>
      <c r="H157" s="18"/>
      <c r="I157" s="18"/>
    </row>
    <row r="158" spans="1:9" x14ac:dyDescent="0.25">
      <c r="A158" s="253">
        <v>19064</v>
      </c>
      <c r="B158">
        <v>1788.8</v>
      </c>
      <c r="C158" s="18">
        <f>VLOOKUP(A158,'VDs DUELOS'!$D$3:$F$1571,3,0)-B158</f>
        <v>0</v>
      </c>
      <c r="D158" s="228"/>
      <c r="E158" s="228"/>
      <c r="H158" s="18"/>
    </row>
    <row r="159" spans="1:9" x14ac:dyDescent="0.25">
      <c r="A159" s="253">
        <v>19088</v>
      </c>
      <c r="B159">
        <v>107.16</v>
      </c>
      <c r="C159" s="18" t="e">
        <f>VLOOKUP(A159,'VDs DUELOS'!$D$3:$F$1571,3,0)-B159</f>
        <v>#N/A</v>
      </c>
      <c r="D159" s="228"/>
      <c r="E159" s="230"/>
      <c r="H159" s="18"/>
    </row>
    <row r="160" spans="1:9" x14ac:dyDescent="0.25">
      <c r="A160" s="253">
        <v>19137</v>
      </c>
      <c r="B160">
        <v>3354.94</v>
      </c>
      <c r="C160" s="18">
        <f>VLOOKUP(A160,'VDs DUELOS'!$D$3:$F$1571,3,0)-B160</f>
        <v>0</v>
      </c>
      <c r="D160" s="228"/>
      <c r="E160" s="228"/>
      <c r="H160" s="18"/>
    </row>
    <row r="161" spans="1:8" x14ac:dyDescent="0.25">
      <c r="A161" s="253">
        <v>19147</v>
      </c>
      <c r="B161">
        <v>1452.54</v>
      </c>
      <c r="C161" s="18">
        <f>VLOOKUP(A161,'VDs DUELOS'!$D$3:$F$1571,3,0)-B161</f>
        <v>0</v>
      </c>
      <c r="D161" s="228"/>
      <c r="E161" s="230"/>
      <c r="H161" s="18"/>
    </row>
    <row r="162" spans="1:8" x14ac:dyDescent="0.25">
      <c r="A162" s="253">
        <v>19148</v>
      </c>
      <c r="B162">
        <v>1162.75</v>
      </c>
      <c r="C162" s="18">
        <f>VLOOKUP(A162,'VDs DUELOS'!$D$3:$F$1571,3,0)-B162</f>
        <v>0</v>
      </c>
      <c r="D162" s="228"/>
      <c r="E162" s="230"/>
      <c r="H162" s="18"/>
    </row>
    <row r="163" spans="1:8" x14ac:dyDescent="0.25">
      <c r="A163" s="253">
        <v>19156</v>
      </c>
      <c r="B163">
        <v>2269</v>
      </c>
      <c r="C163" s="18">
        <f>VLOOKUP(A163,'VDs DUELOS'!$D$3:$F$1571,3,0)-B163</f>
        <v>0</v>
      </c>
      <c r="D163" s="228"/>
      <c r="E163" s="228"/>
      <c r="H163" s="18"/>
    </row>
    <row r="164" spans="1:8" x14ac:dyDescent="0.25">
      <c r="A164" s="253">
        <v>19200</v>
      </c>
      <c r="B164">
        <v>3840.5899999999997</v>
      </c>
      <c r="C164" s="18" t="e">
        <f>VLOOKUP(A164,'VDs DUELOS'!$D$3:$F$1571,3,0)-B164</f>
        <v>#N/A</v>
      </c>
      <c r="D164" s="228"/>
      <c r="E164" s="230"/>
      <c r="H164" s="18"/>
    </row>
    <row r="165" spans="1:8" x14ac:dyDescent="0.25">
      <c r="A165" s="253">
        <v>19215</v>
      </c>
      <c r="B165">
        <v>1927.5700000000002</v>
      </c>
      <c r="C165" s="18">
        <f>VLOOKUP(A165,'VDs DUELOS'!$D$3:$F$1571,3,0)-B165</f>
        <v>0</v>
      </c>
      <c r="D165" s="228"/>
      <c r="E165" s="230"/>
      <c r="H165" s="18"/>
    </row>
    <row r="166" spans="1:8" x14ac:dyDescent="0.25">
      <c r="A166" s="253">
        <v>19219</v>
      </c>
      <c r="B166">
        <v>486.62</v>
      </c>
      <c r="C166" s="18">
        <f>VLOOKUP(A166,'VDs DUELOS'!$D$3:$F$1571,3,0)-B166</f>
        <v>0</v>
      </c>
      <c r="D166" s="228"/>
      <c r="E166" s="230"/>
      <c r="H166" s="18"/>
    </row>
    <row r="167" spans="1:8" x14ac:dyDescent="0.25">
      <c r="A167" s="253">
        <v>19228</v>
      </c>
      <c r="B167">
        <v>1219.8399999999997</v>
      </c>
      <c r="C167" s="18">
        <f>VLOOKUP(A167,'VDs DUELOS'!$D$3:$F$1571,3,0)-B167</f>
        <v>0</v>
      </c>
      <c r="D167" s="228"/>
      <c r="E167" s="230"/>
      <c r="H167" s="18"/>
    </row>
    <row r="168" spans="1:8" x14ac:dyDescent="0.25">
      <c r="A168" s="253">
        <v>19235</v>
      </c>
      <c r="B168">
        <v>69.900000000000006</v>
      </c>
      <c r="C168" s="18">
        <f>VLOOKUP(A168,'VDs DUELOS'!$D$3:$F$1571,3,0)-B168</f>
        <v>0</v>
      </c>
      <c r="D168" s="228"/>
      <c r="E168" s="228"/>
      <c r="H168" s="18"/>
    </row>
    <row r="169" spans="1:8" x14ac:dyDescent="0.25">
      <c r="A169" s="253">
        <v>1924</v>
      </c>
      <c r="B169">
        <v>1279.1199999999999</v>
      </c>
      <c r="C169" s="18">
        <f>VLOOKUP(A169,'VDs DUELOS'!$D$3:$F$1571,3,0)-B169</f>
        <v>0</v>
      </c>
      <c r="D169" s="228"/>
      <c r="E169" s="230"/>
    </row>
    <row r="170" spans="1:8" x14ac:dyDescent="0.25">
      <c r="A170" s="253">
        <v>19246</v>
      </c>
      <c r="B170">
        <v>855.75</v>
      </c>
      <c r="C170" s="18">
        <f>VLOOKUP(A170,'VDs DUELOS'!$D$3:$F$1571,3,0)-B170</f>
        <v>0</v>
      </c>
      <c r="D170" s="228"/>
      <c r="E170" s="230"/>
    </row>
    <row r="171" spans="1:8" x14ac:dyDescent="0.25">
      <c r="A171" s="253">
        <v>19249</v>
      </c>
      <c r="B171">
        <v>1563.7000000000003</v>
      </c>
      <c r="C171" s="18">
        <f>VLOOKUP(A171,'VDs DUELOS'!$D$3:$F$1571,3,0)-B171</f>
        <v>0</v>
      </c>
      <c r="D171" s="228"/>
      <c r="E171" s="228"/>
    </row>
    <row r="172" spans="1:8" x14ac:dyDescent="0.25">
      <c r="A172" s="253">
        <v>1926</v>
      </c>
      <c r="B172">
        <v>1494.35</v>
      </c>
      <c r="C172" s="18">
        <f>VLOOKUP(A172,'VDs DUELOS'!$D$3:$F$1571,3,0)-B172</f>
        <v>0</v>
      </c>
      <c r="D172" s="228"/>
      <c r="E172" s="230"/>
    </row>
    <row r="173" spans="1:8" x14ac:dyDescent="0.25">
      <c r="A173" s="253">
        <v>19260</v>
      </c>
      <c r="B173">
        <v>634.23</v>
      </c>
      <c r="C173" s="18">
        <f>VLOOKUP(A173,'VDs DUELOS'!$D$3:$F$1571,3,0)-B173</f>
        <v>0</v>
      </c>
      <c r="D173" s="228"/>
      <c r="E173" s="230"/>
    </row>
    <row r="174" spans="1:8" x14ac:dyDescent="0.25">
      <c r="A174" s="253">
        <v>19268</v>
      </c>
      <c r="B174">
        <v>2122.4900000000002</v>
      </c>
      <c r="C174" s="18">
        <f>VLOOKUP(A174,'VDs DUELOS'!$D$3:$F$1571,3,0)-B174</f>
        <v>0</v>
      </c>
      <c r="D174" s="228"/>
      <c r="E174" s="230"/>
    </row>
    <row r="175" spans="1:8" x14ac:dyDescent="0.25">
      <c r="A175" s="253">
        <v>1927</v>
      </c>
      <c r="B175">
        <v>888.54</v>
      </c>
      <c r="C175" s="18">
        <f>VLOOKUP(A175,'VDs DUELOS'!$D$3:$F$1571,3,0)-B175</f>
        <v>0</v>
      </c>
      <c r="D175" s="228"/>
      <c r="E175" s="230"/>
    </row>
    <row r="176" spans="1:8" x14ac:dyDescent="0.25">
      <c r="A176" s="253">
        <v>19286</v>
      </c>
      <c r="B176">
        <v>397.68</v>
      </c>
      <c r="C176" s="18">
        <f>VLOOKUP(A176,'VDs DUELOS'!$D$3:$F$1571,3,0)-B176</f>
        <v>0</v>
      </c>
      <c r="D176" s="228"/>
      <c r="E176" s="230"/>
    </row>
    <row r="177" spans="1:5" x14ac:dyDescent="0.25">
      <c r="A177" s="253">
        <v>19310</v>
      </c>
      <c r="B177">
        <v>1913.9900000000002</v>
      </c>
      <c r="C177" s="18">
        <f>VLOOKUP(A177,'VDs DUELOS'!$D$3:$F$1571,3,0)-B177</f>
        <v>0</v>
      </c>
      <c r="D177" s="228"/>
      <c r="E177" s="230"/>
    </row>
    <row r="178" spans="1:5" x14ac:dyDescent="0.25">
      <c r="A178" s="253">
        <v>19348</v>
      </c>
      <c r="B178">
        <v>797.21999999999991</v>
      </c>
      <c r="C178" s="18">
        <f>VLOOKUP(A178,'VDs DUELOS'!$D$3:$F$1571,3,0)-B178</f>
        <v>0</v>
      </c>
      <c r="D178" s="228"/>
      <c r="E178" s="230"/>
    </row>
    <row r="179" spans="1:5" x14ac:dyDescent="0.25">
      <c r="A179" s="253">
        <v>1936</v>
      </c>
      <c r="B179">
        <v>397</v>
      </c>
      <c r="C179" s="18">
        <f>VLOOKUP(A179,'VDs DUELOS'!$D$3:$F$1571,3,0)-B179</f>
        <v>0</v>
      </c>
      <c r="D179" s="228"/>
      <c r="E179" s="230"/>
    </row>
    <row r="180" spans="1:5" x14ac:dyDescent="0.25">
      <c r="A180" s="253">
        <v>19411</v>
      </c>
      <c r="B180">
        <v>610.43000000000006</v>
      </c>
      <c r="C180" s="18">
        <f>VLOOKUP(A180,'VDs DUELOS'!$D$3:$F$1571,3,0)-B180</f>
        <v>0</v>
      </c>
      <c r="D180" s="228"/>
      <c r="E180" s="230"/>
    </row>
    <row r="181" spans="1:5" x14ac:dyDescent="0.25">
      <c r="A181" s="253">
        <v>19417</v>
      </c>
      <c r="B181">
        <v>1404.5000000000002</v>
      </c>
      <c r="C181" s="18">
        <f>VLOOKUP(A181,'VDs DUELOS'!$D$3:$F$1571,3,0)-B181</f>
        <v>0</v>
      </c>
      <c r="D181" s="228"/>
      <c r="E181" s="230"/>
    </row>
    <row r="182" spans="1:5" x14ac:dyDescent="0.25">
      <c r="A182" s="253">
        <v>1980</v>
      </c>
      <c r="B182">
        <v>1084.75</v>
      </c>
      <c r="C182" s="18">
        <f>VLOOKUP(A182,'VDs DUELOS'!$D$3:$F$1571,3,0)-B182</f>
        <v>0</v>
      </c>
      <c r="D182" s="228"/>
      <c r="E182" s="230"/>
    </row>
    <row r="183" spans="1:5" x14ac:dyDescent="0.25">
      <c r="A183" s="253">
        <v>1997</v>
      </c>
      <c r="B183">
        <v>2307.3900000000003</v>
      </c>
      <c r="C183" s="18" t="e">
        <f>VLOOKUP(A183,'VDs DUELOS'!$D$3:$F$1571,3,0)-B183</f>
        <v>#N/A</v>
      </c>
      <c r="D183" s="228"/>
      <c r="E183" s="230"/>
    </row>
    <row r="184" spans="1:5" x14ac:dyDescent="0.25">
      <c r="A184" s="253">
        <v>20044</v>
      </c>
      <c r="B184">
        <v>81.5</v>
      </c>
      <c r="C184" s="18">
        <f>VLOOKUP(A184,'VDs DUELOS'!$D$3:$F$1571,3,0)-B184</f>
        <v>0</v>
      </c>
      <c r="D184" s="228"/>
      <c r="E184" s="230"/>
    </row>
    <row r="185" spans="1:5" x14ac:dyDescent="0.25">
      <c r="A185" s="253">
        <v>20047</v>
      </c>
      <c r="B185">
        <v>717.06999999999994</v>
      </c>
      <c r="C185" s="18">
        <f>VLOOKUP(A185,'VDs DUELOS'!$D$3:$F$1571,3,0)-B185</f>
        <v>0</v>
      </c>
      <c r="D185" s="228"/>
      <c r="E185" s="230"/>
    </row>
    <row r="186" spans="1:5" x14ac:dyDescent="0.25">
      <c r="A186" s="253">
        <v>20061</v>
      </c>
      <c r="B186">
        <v>349.01000000000005</v>
      </c>
      <c r="C186" s="18">
        <f>VLOOKUP(A186,'VDs DUELOS'!$D$3:$F$1571,3,0)-B186</f>
        <v>0</v>
      </c>
      <c r="D186" s="228"/>
      <c r="E186" s="230"/>
    </row>
    <row r="187" spans="1:5" x14ac:dyDescent="0.25">
      <c r="A187" s="253">
        <v>20100</v>
      </c>
      <c r="B187">
        <v>731.40000000000009</v>
      </c>
      <c r="C187" s="18">
        <f>VLOOKUP(A187,'VDs DUELOS'!$D$3:$F$1571,3,0)-B187</f>
        <v>0</v>
      </c>
      <c r="D187" s="228"/>
      <c r="E187" s="230"/>
    </row>
    <row r="188" spans="1:5" x14ac:dyDescent="0.25">
      <c r="A188" s="253">
        <v>20144</v>
      </c>
      <c r="B188">
        <v>2641.92</v>
      </c>
      <c r="C188" s="18">
        <f>VLOOKUP(A188,'VDs DUELOS'!$D$3:$F$1571,3,0)-B188</f>
        <v>0</v>
      </c>
      <c r="D188" s="228"/>
      <c r="E188" s="230"/>
    </row>
    <row r="189" spans="1:5" x14ac:dyDescent="0.25">
      <c r="A189" s="253">
        <v>20164</v>
      </c>
      <c r="B189">
        <v>2400.5699999999997</v>
      </c>
      <c r="C189" s="18">
        <f>VLOOKUP(A189,'VDs DUELOS'!$D$3:$F$1571,3,0)-B189</f>
        <v>0</v>
      </c>
      <c r="D189" s="228"/>
      <c r="E189" s="230"/>
    </row>
    <row r="190" spans="1:5" x14ac:dyDescent="0.25">
      <c r="A190" s="253">
        <v>20166</v>
      </c>
      <c r="B190">
        <v>1724.01</v>
      </c>
      <c r="C190" s="18">
        <f>VLOOKUP(A190,'VDs DUELOS'!$D$3:$F$1571,3,0)-B190</f>
        <v>0</v>
      </c>
      <c r="D190" s="228"/>
      <c r="E190" s="230"/>
    </row>
    <row r="191" spans="1:5" x14ac:dyDescent="0.25">
      <c r="A191" s="253">
        <v>20185</v>
      </c>
      <c r="B191">
        <v>3452.9399999999996</v>
      </c>
      <c r="C191" s="18">
        <f>VLOOKUP(A191,'VDs DUELOS'!$D$3:$F$1571,3,0)-B191</f>
        <v>0</v>
      </c>
      <c r="D191" s="228"/>
      <c r="E191" s="230"/>
    </row>
    <row r="192" spans="1:5" x14ac:dyDescent="0.25">
      <c r="A192" s="253">
        <v>20210</v>
      </c>
      <c r="B192">
        <v>1237</v>
      </c>
      <c r="C192" s="18">
        <f>VLOOKUP(A192,'VDs DUELOS'!$D$3:$F$1571,3,0)-B192</f>
        <v>0</v>
      </c>
      <c r="D192" s="228"/>
      <c r="E192" s="230"/>
    </row>
    <row r="193" spans="1:5" x14ac:dyDescent="0.25">
      <c r="A193" s="253">
        <v>20231</v>
      </c>
      <c r="B193">
        <v>1498.85</v>
      </c>
      <c r="C193" s="18">
        <f>VLOOKUP(A193,'VDs DUELOS'!$D$3:$F$1571,3,0)-B193</f>
        <v>0</v>
      </c>
      <c r="D193" s="228"/>
      <c r="E193" s="230"/>
    </row>
    <row r="194" spans="1:5" x14ac:dyDescent="0.25">
      <c r="A194" s="253">
        <v>20255</v>
      </c>
      <c r="B194">
        <v>1181.1400000000001</v>
      </c>
      <c r="C194" s="18">
        <f>VLOOKUP(A194,'VDs DUELOS'!$D$3:$F$1571,3,0)-B194</f>
        <v>0</v>
      </c>
      <c r="D194" s="228"/>
      <c r="E194" s="230"/>
    </row>
    <row r="195" spans="1:5" x14ac:dyDescent="0.25">
      <c r="A195" s="253">
        <v>20266</v>
      </c>
      <c r="B195">
        <v>712.83</v>
      </c>
      <c r="C195" s="18">
        <f>VLOOKUP(A195,'VDs DUELOS'!$D$3:$F$1571,3,0)-B195</f>
        <v>0</v>
      </c>
      <c r="D195" s="228"/>
      <c r="E195" s="230"/>
    </row>
    <row r="196" spans="1:5" x14ac:dyDescent="0.25">
      <c r="A196" s="253">
        <v>20269</v>
      </c>
      <c r="B196">
        <v>550.05999999999995</v>
      </c>
      <c r="C196" s="18">
        <f>VLOOKUP(A196,'VDs DUELOS'!$D$3:$F$1571,3,0)-B196</f>
        <v>0</v>
      </c>
      <c r="D196" s="228"/>
      <c r="E196" s="230"/>
    </row>
    <row r="197" spans="1:5" x14ac:dyDescent="0.25">
      <c r="A197" s="253">
        <v>20278</v>
      </c>
      <c r="B197">
        <v>746.24</v>
      </c>
      <c r="C197" s="18">
        <f>VLOOKUP(A197,'VDs DUELOS'!$D$3:$F$1571,3,0)-B197</f>
        <v>0</v>
      </c>
      <c r="D197" s="228"/>
      <c r="E197" s="230"/>
    </row>
    <row r="198" spans="1:5" x14ac:dyDescent="0.25">
      <c r="A198" s="253">
        <v>20289</v>
      </c>
      <c r="B198">
        <v>5804.3</v>
      </c>
      <c r="C198" s="18">
        <f>VLOOKUP(A198,'VDs DUELOS'!$D$3:$F$1571,3,0)-B198</f>
        <v>0</v>
      </c>
      <c r="D198" s="228"/>
      <c r="E198" s="230"/>
    </row>
    <row r="199" spans="1:5" x14ac:dyDescent="0.25">
      <c r="A199" s="253">
        <v>20294</v>
      </c>
      <c r="B199">
        <v>2089.87</v>
      </c>
      <c r="C199" s="18">
        <f>VLOOKUP(A199,'VDs DUELOS'!$D$3:$F$1571,3,0)-B199</f>
        <v>0</v>
      </c>
      <c r="D199" s="228"/>
      <c r="E199" s="230"/>
    </row>
    <row r="200" spans="1:5" x14ac:dyDescent="0.25">
      <c r="A200" s="253">
        <v>20299</v>
      </c>
      <c r="B200">
        <v>1902.2900000000002</v>
      </c>
      <c r="C200" s="18">
        <f>VLOOKUP(A200,'VDs DUELOS'!$D$3:$F$1571,3,0)-B200</f>
        <v>0</v>
      </c>
      <c r="D200" s="228"/>
      <c r="E200" s="230"/>
    </row>
    <row r="201" spans="1:5" x14ac:dyDescent="0.25">
      <c r="A201" s="253">
        <v>2044</v>
      </c>
      <c r="B201">
        <v>304.76</v>
      </c>
      <c r="C201" s="18">
        <f>VLOOKUP(A201,'VDs DUELOS'!$D$3:$F$1571,3,0)-B201</f>
        <v>0</v>
      </c>
      <c r="D201" s="228"/>
      <c r="E201" s="230"/>
    </row>
    <row r="202" spans="1:5" x14ac:dyDescent="0.25">
      <c r="A202" s="253">
        <v>2049</v>
      </c>
      <c r="B202">
        <v>537.68000000000006</v>
      </c>
      <c r="C202" s="18">
        <f>VLOOKUP(A202,'VDs DUELOS'!$D$3:$F$1571,3,0)-B202</f>
        <v>0</v>
      </c>
      <c r="D202" s="228"/>
      <c r="E202" s="230"/>
    </row>
    <row r="203" spans="1:5" x14ac:dyDescent="0.25">
      <c r="A203" s="253">
        <v>2066</v>
      </c>
      <c r="B203">
        <v>581.23</v>
      </c>
      <c r="C203" s="18">
        <f>VLOOKUP(A203,'VDs DUELOS'!$D$3:$F$1571,3,0)-B203</f>
        <v>0</v>
      </c>
      <c r="D203" s="228"/>
      <c r="E203" s="230"/>
    </row>
    <row r="204" spans="1:5" x14ac:dyDescent="0.25">
      <c r="A204" s="253">
        <v>2069</v>
      </c>
      <c r="B204">
        <v>1315.1999999999998</v>
      </c>
      <c r="C204" s="18">
        <f>VLOOKUP(A204,'VDs DUELOS'!$D$3:$F$1571,3,0)-B204</f>
        <v>0</v>
      </c>
      <c r="D204" s="228"/>
      <c r="E204" s="230"/>
    </row>
    <row r="205" spans="1:5" x14ac:dyDescent="0.25">
      <c r="A205" s="253">
        <v>2106</v>
      </c>
      <c r="B205">
        <v>876.77</v>
      </c>
      <c r="C205" s="18">
        <f>VLOOKUP(A205,'VDs DUELOS'!$D$3:$F$1571,3,0)-B205</f>
        <v>0</v>
      </c>
      <c r="D205" s="228"/>
      <c r="E205" s="230"/>
    </row>
    <row r="206" spans="1:5" x14ac:dyDescent="0.25">
      <c r="A206" s="253">
        <v>2121</v>
      </c>
      <c r="B206">
        <v>841.43</v>
      </c>
      <c r="C206" s="18">
        <f>VLOOKUP(A206,'VDs DUELOS'!$D$3:$F$1571,3,0)-B206</f>
        <v>0</v>
      </c>
      <c r="D206" s="228"/>
      <c r="E206" s="230"/>
    </row>
    <row r="207" spans="1:5" x14ac:dyDescent="0.25">
      <c r="A207" s="253">
        <v>2122</v>
      </c>
      <c r="B207">
        <v>1179.3900000000001</v>
      </c>
      <c r="C207" s="18">
        <f>VLOOKUP(A207,'VDs DUELOS'!$D$3:$F$1571,3,0)-B207</f>
        <v>0</v>
      </c>
      <c r="D207" s="228"/>
      <c r="E207" s="230"/>
    </row>
    <row r="208" spans="1:5" x14ac:dyDescent="0.25">
      <c r="A208" s="253">
        <v>2124</v>
      </c>
      <c r="B208">
        <v>4643.6399999999994</v>
      </c>
      <c r="C208" s="18">
        <f>VLOOKUP(A208,'VDs DUELOS'!$D$3:$F$1571,3,0)-B208</f>
        <v>0</v>
      </c>
      <c r="D208" s="228"/>
      <c r="E208" s="228"/>
    </row>
    <row r="209" spans="1:5" x14ac:dyDescent="0.25">
      <c r="A209" s="253">
        <v>213</v>
      </c>
      <c r="B209">
        <v>112.2</v>
      </c>
      <c r="C209" s="18" t="e">
        <f>VLOOKUP(A209,'VDs DUELOS'!$D$3:$F$1571,3,0)-B209</f>
        <v>#N/A</v>
      </c>
      <c r="D209" s="228"/>
      <c r="E209" s="230"/>
    </row>
    <row r="210" spans="1:5" x14ac:dyDescent="0.25">
      <c r="A210" s="253">
        <v>2131</v>
      </c>
      <c r="B210">
        <v>2643.9800000000005</v>
      </c>
      <c r="C210" s="18">
        <f>VLOOKUP(A210,'VDs DUELOS'!$D$3:$F$1571,3,0)-B210</f>
        <v>0</v>
      </c>
      <c r="D210" s="228"/>
      <c r="E210" s="230"/>
    </row>
    <row r="211" spans="1:5" x14ac:dyDescent="0.25">
      <c r="A211" s="253">
        <v>2134</v>
      </c>
      <c r="B211">
        <v>2057.16</v>
      </c>
      <c r="C211" s="18">
        <f>VLOOKUP(A211,'VDs DUELOS'!$D$3:$F$1571,3,0)-B211</f>
        <v>0</v>
      </c>
      <c r="D211" s="228"/>
      <c r="E211" s="228"/>
    </row>
    <row r="212" spans="1:5" x14ac:dyDescent="0.25">
      <c r="A212" s="253">
        <v>214</v>
      </c>
      <c r="B212">
        <v>259.92</v>
      </c>
      <c r="C212" s="18">
        <f>VLOOKUP(A212,'VDs DUELOS'!$D$3:$F$1571,3,0)-B212</f>
        <v>0</v>
      </c>
      <c r="D212" s="228"/>
      <c r="E212" s="230"/>
    </row>
    <row r="213" spans="1:5" x14ac:dyDescent="0.25">
      <c r="A213" s="253">
        <v>2144</v>
      </c>
      <c r="B213">
        <v>1775.3600000000001</v>
      </c>
      <c r="C213" s="18">
        <f>VLOOKUP(A213,'VDs DUELOS'!$D$3:$F$1571,3,0)-B213</f>
        <v>0</v>
      </c>
      <c r="D213" s="228"/>
      <c r="E213" s="230"/>
    </row>
    <row r="214" spans="1:5" x14ac:dyDescent="0.25">
      <c r="A214" s="253">
        <v>2185</v>
      </c>
      <c r="B214">
        <v>915.81</v>
      </c>
      <c r="C214" s="18">
        <f>VLOOKUP(A214,'VDs DUELOS'!$D$3:$F$1571,3,0)-B214</f>
        <v>0</v>
      </c>
      <c r="D214" s="228"/>
      <c r="E214" s="230"/>
    </row>
    <row r="215" spans="1:5" x14ac:dyDescent="0.25">
      <c r="A215" s="253">
        <v>2245</v>
      </c>
      <c r="B215">
        <v>785.39</v>
      </c>
      <c r="C215" s="18">
        <f>VLOOKUP(A215,'VDs DUELOS'!$D$3:$F$1571,3,0)-B215</f>
        <v>0</v>
      </c>
      <c r="D215" s="228"/>
      <c r="E215" s="230"/>
    </row>
    <row r="216" spans="1:5" x14ac:dyDescent="0.25">
      <c r="A216" s="253">
        <v>226</v>
      </c>
      <c r="B216">
        <v>1587.8</v>
      </c>
      <c r="C216" s="18">
        <f>VLOOKUP(A216,'VDs DUELOS'!$D$3:$F$1571,3,0)-B216</f>
        <v>0</v>
      </c>
      <c r="D216" s="228"/>
      <c r="E216" s="230"/>
    </row>
    <row r="217" spans="1:5" x14ac:dyDescent="0.25">
      <c r="A217" s="253">
        <v>22700</v>
      </c>
      <c r="B217">
        <v>4069.14</v>
      </c>
      <c r="C217" s="18" t="e">
        <f>VLOOKUP(A217,'VDs DUELOS'!$D$3:$F$1571,3,0)-B217</f>
        <v>#N/A</v>
      </c>
      <c r="D217" s="228"/>
      <c r="E217" s="230"/>
    </row>
    <row r="218" spans="1:5" x14ac:dyDescent="0.25">
      <c r="A218" s="253">
        <v>2292</v>
      </c>
      <c r="B218">
        <v>1660.12</v>
      </c>
      <c r="C218" s="18">
        <f>VLOOKUP(A218,'VDs DUELOS'!$D$3:$F$1571,3,0)-B218</f>
        <v>0</v>
      </c>
      <c r="D218" s="228"/>
      <c r="E218" s="230"/>
    </row>
    <row r="219" spans="1:5" x14ac:dyDescent="0.25">
      <c r="A219" s="253">
        <v>2295</v>
      </c>
      <c r="B219">
        <v>945.91000000000008</v>
      </c>
      <c r="C219" s="18">
        <f>VLOOKUP(A219,'VDs DUELOS'!$D$3:$F$1571,3,0)-B219</f>
        <v>0</v>
      </c>
      <c r="D219" s="228"/>
      <c r="E219" s="230"/>
    </row>
    <row r="220" spans="1:5" x14ac:dyDescent="0.25">
      <c r="A220" s="253">
        <v>2306</v>
      </c>
      <c r="B220">
        <v>196.1</v>
      </c>
      <c r="C220" s="18">
        <f>VLOOKUP(A220,'VDs DUELOS'!$D$3:$F$1571,3,0)-B220</f>
        <v>0</v>
      </c>
      <c r="D220" s="228"/>
      <c r="E220" s="230"/>
    </row>
    <row r="221" spans="1:5" x14ac:dyDescent="0.25">
      <c r="A221" s="253">
        <v>2328</v>
      </c>
      <c r="B221">
        <v>1512.6</v>
      </c>
      <c r="C221" s="18">
        <f>VLOOKUP(A221,'VDs DUELOS'!$D$3:$F$1571,3,0)-B221</f>
        <v>0</v>
      </c>
      <c r="D221" s="228"/>
      <c r="E221" s="230"/>
    </row>
    <row r="222" spans="1:5" x14ac:dyDescent="0.25">
      <c r="A222" s="253">
        <v>2332</v>
      </c>
      <c r="B222">
        <v>2167.52</v>
      </c>
      <c r="C222" s="18">
        <f>VLOOKUP(A222,'VDs DUELOS'!$D$3:$F$1571,3,0)-B222</f>
        <v>0</v>
      </c>
      <c r="D222" s="228"/>
      <c r="E222" s="230"/>
    </row>
    <row r="223" spans="1:5" x14ac:dyDescent="0.25">
      <c r="A223" s="253">
        <v>2345</v>
      </c>
      <c r="B223">
        <v>1722.06</v>
      </c>
      <c r="C223" s="18">
        <f>VLOOKUP(A223,'VDs DUELOS'!$D$3:$F$1571,3,0)-B223</f>
        <v>0</v>
      </c>
      <c r="D223" s="228"/>
      <c r="E223" s="228"/>
    </row>
    <row r="224" spans="1:5" x14ac:dyDescent="0.25">
      <c r="A224" s="253">
        <v>2353</v>
      </c>
      <c r="B224">
        <v>3041.04</v>
      </c>
      <c r="C224" s="18">
        <f>VLOOKUP(A224,'VDs DUELOS'!$D$3:$F$1571,3,0)-B224</f>
        <v>0</v>
      </c>
      <c r="D224" s="228"/>
      <c r="E224" s="230"/>
    </row>
    <row r="225" spans="1:5" x14ac:dyDescent="0.25">
      <c r="A225" s="253">
        <v>2362</v>
      </c>
      <c r="B225">
        <v>11749.369999999999</v>
      </c>
      <c r="C225" s="18">
        <f>VLOOKUP(A225,'VDs DUELOS'!$D$3:$F$1571,3,0)-B225</f>
        <v>0</v>
      </c>
      <c r="D225" s="228"/>
      <c r="E225" s="230"/>
    </row>
    <row r="226" spans="1:5" x14ac:dyDescent="0.25">
      <c r="A226" s="253">
        <v>24</v>
      </c>
      <c r="B226">
        <v>467.83000000000004</v>
      </c>
      <c r="C226" s="18">
        <f>VLOOKUP(A226,'VDs DUELOS'!$D$3:$F$1571,3,0)-B226</f>
        <v>0</v>
      </c>
      <c r="D226" s="228"/>
      <c r="E226" s="228"/>
    </row>
    <row r="227" spans="1:5" x14ac:dyDescent="0.25">
      <c r="A227" s="253">
        <v>24006</v>
      </c>
      <c r="B227">
        <v>3795.1000000000004</v>
      </c>
      <c r="C227" s="18">
        <f>VLOOKUP(A227,'VDs DUELOS'!$D$3:$F$1571,3,0)-B227</f>
        <v>0</v>
      </c>
      <c r="D227" s="228"/>
      <c r="E227" s="230"/>
    </row>
    <row r="228" spans="1:5" x14ac:dyDescent="0.25">
      <c r="A228" s="253">
        <v>24018</v>
      </c>
      <c r="B228">
        <v>158.16999999999999</v>
      </c>
      <c r="C228" s="18">
        <f>VLOOKUP(A228,'VDs DUELOS'!$D$3:$F$1571,3,0)-B228</f>
        <v>0</v>
      </c>
      <c r="D228" s="228"/>
      <c r="E228" s="230"/>
    </row>
    <row r="229" spans="1:5" x14ac:dyDescent="0.25">
      <c r="A229" s="253">
        <v>24026</v>
      </c>
      <c r="B229">
        <v>728.85</v>
      </c>
      <c r="C229" s="18">
        <f>VLOOKUP(A229,'VDs DUELOS'!$D$3:$F$1571,3,0)-B229</f>
        <v>0</v>
      </c>
      <c r="D229" s="228"/>
      <c r="E229" s="230"/>
    </row>
    <row r="230" spans="1:5" x14ac:dyDescent="0.25">
      <c r="A230" s="253">
        <v>24032</v>
      </c>
      <c r="B230">
        <v>2443.38</v>
      </c>
      <c r="C230" s="18">
        <f>VLOOKUP(A230,'VDs DUELOS'!$D$3:$F$1571,3,0)-B230</f>
        <v>0</v>
      </c>
      <c r="D230" s="228"/>
      <c r="E230" s="228"/>
    </row>
    <row r="231" spans="1:5" x14ac:dyDescent="0.25">
      <c r="A231" s="253">
        <v>24064</v>
      </c>
      <c r="B231">
        <v>2118.2399999999998</v>
      </c>
      <c r="C231" s="18">
        <f>VLOOKUP(A231,'VDs DUELOS'!$D$3:$F$1571,3,0)-B231</f>
        <v>0</v>
      </c>
      <c r="D231" s="228"/>
      <c r="E231" s="230"/>
    </row>
    <row r="232" spans="1:5" x14ac:dyDescent="0.25">
      <c r="A232" s="253">
        <v>24065</v>
      </c>
      <c r="B232">
        <v>1384.8</v>
      </c>
      <c r="C232" s="18">
        <f>VLOOKUP(A232,'VDs DUELOS'!$D$3:$F$1571,3,0)-B232</f>
        <v>0</v>
      </c>
      <c r="D232" s="228"/>
      <c r="E232" s="230"/>
    </row>
    <row r="233" spans="1:5" x14ac:dyDescent="0.25">
      <c r="A233" s="253">
        <v>241</v>
      </c>
      <c r="B233">
        <v>2090.37</v>
      </c>
      <c r="C233" s="18">
        <f>VLOOKUP(A233,'VDs DUELOS'!$D$3:$F$1571,3,0)-B233</f>
        <v>0</v>
      </c>
      <c r="D233" s="228"/>
      <c r="E233" s="230"/>
    </row>
    <row r="234" spans="1:5" x14ac:dyDescent="0.25">
      <c r="A234" s="253">
        <v>2420</v>
      </c>
      <c r="B234">
        <v>1949.1000000000001</v>
      </c>
      <c r="C234" s="18">
        <f>VLOOKUP(A234,'VDs DUELOS'!$D$3:$F$1571,3,0)-B234</f>
        <v>0</v>
      </c>
      <c r="D234" s="228"/>
      <c r="E234" s="230"/>
    </row>
    <row r="235" spans="1:5" x14ac:dyDescent="0.25">
      <c r="A235" s="253">
        <v>2434</v>
      </c>
      <c r="B235">
        <v>1726.2999999999997</v>
      </c>
      <c r="C235" s="18">
        <f>VLOOKUP(A235,'VDs DUELOS'!$D$3:$F$1571,3,0)-B235</f>
        <v>0</v>
      </c>
      <c r="D235" s="228"/>
      <c r="E235" s="230"/>
    </row>
    <row r="236" spans="1:5" x14ac:dyDescent="0.25">
      <c r="A236" s="253">
        <v>2447</v>
      </c>
      <c r="B236">
        <v>9567.7800000000007</v>
      </c>
      <c r="C236" s="18">
        <f>VLOOKUP(A236,'VDs DUELOS'!$D$3:$F$1571,3,0)-B236</f>
        <v>0</v>
      </c>
      <c r="D236" s="228"/>
      <c r="E236" s="230"/>
    </row>
    <row r="237" spans="1:5" x14ac:dyDescent="0.25">
      <c r="A237" s="253">
        <v>2452</v>
      </c>
      <c r="B237">
        <v>5784.82</v>
      </c>
      <c r="C237" s="18">
        <f>VLOOKUP(A237,'VDs DUELOS'!$D$3:$F$1571,3,0)-B237</f>
        <v>0</v>
      </c>
      <c r="D237" s="228"/>
      <c r="E237" s="230"/>
    </row>
    <row r="238" spans="1:5" x14ac:dyDescent="0.25">
      <c r="A238" s="253">
        <v>2456</v>
      </c>
      <c r="B238">
        <v>239</v>
      </c>
      <c r="C238" s="18">
        <f>VLOOKUP(A238,'VDs DUELOS'!$D$3:$F$1571,3,0)-B238</f>
        <v>0</v>
      </c>
      <c r="D238" s="228"/>
      <c r="E238" s="230"/>
    </row>
    <row r="239" spans="1:5" x14ac:dyDescent="0.25">
      <c r="A239" s="253">
        <v>2458</v>
      </c>
      <c r="B239">
        <v>51.34</v>
      </c>
      <c r="C239" s="18">
        <f>VLOOKUP(A239,'VDs DUELOS'!$D$3:$F$1571,3,0)-B239</f>
        <v>0</v>
      </c>
      <c r="D239" s="228"/>
      <c r="E239" s="230"/>
    </row>
    <row r="240" spans="1:5" x14ac:dyDescent="0.25">
      <c r="A240" s="253">
        <v>246</v>
      </c>
      <c r="B240">
        <v>1956.09</v>
      </c>
      <c r="C240" s="18">
        <f>VLOOKUP(A240,'VDs DUELOS'!$D$3:$F$1571,3,0)-B240</f>
        <v>0</v>
      </c>
      <c r="D240" s="228"/>
      <c r="E240" s="230"/>
    </row>
    <row r="241" spans="1:5" x14ac:dyDescent="0.25">
      <c r="A241" s="253">
        <v>2462</v>
      </c>
      <c r="B241">
        <v>617.80000000000007</v>
      </c>
      <c r="C241" s="18">
        <f>VLOOKUP(A241,'VDs DUELOS'!$D$3:$F$1571,3,0)-B241</f>
        <v>0</v>
      </c>
      <c r="D241" s="228"/>
      <c r="E241" s="230"/>
    </row>
    <row r="242" spans="1:5" x14ac:dyDescent="0.25">
      <c r="A242" s="253">
        <v>2466</v>
      </c>
      <c r="B242">
        <v>2182.3599999999997</v>
      </c>
      <c r="C242" s="18">
        <f>VLOOKUP(A242,'VDs DUELOS'!$D$3:$F$1571,3,0)-B242</f>
        <v>0</v>
      </c>
      <c r="D242" s="228"/>
      <c r="E242" s="230"/>
    </row>
    <row r="243" spans="1:5" x14ac:dyDescent="0.25">
      <c r="A243" s="253">
        <v>2479</v>
      </c>
      <c r="B243">
        <v>438.11000000000007</v>
      </c>
      <c r="C243" s="18">
        <f>VLOOKUP(A243,'VDs DUELOS'!$D$3:$F$1571,3,0)-B243</f>
        <v>0</v>
      </c>
      <c r="D243" s="228"/>
      <c r="E243" s="230"/>
    </row>
    <row r="244" spans="1:5" x14ac:dyDescent="0.25">
      <c r="A244" s="253">
        <v>2488</v>
      </c>
      <c r="B244">
        <v>265.03999999999996</v>
      </c>
      <c r="C244" s="18">
        <f>VLOOKUP(A244,'VDs DUELOS'!$D$3:$F$1571,3,0)-B244</f>
        <v>0</v>
      </c>
      <c r="D244" s="228"/>
      <c r="E244" s="230"/>
    </row>
    <row r="245" spans="1:5" x14ac:dyDescent="0.25">
      <c r="A245" s="253">
        <v>2498</v>
      </c>
      <c r="B245">
        <v>721.55</v>
      </c>
      <c r="C245" s="18">
        <f>VLOOKUP(A245,'VDs DUELOS'!$D$3:$F$1571,3,0)-B245</f>
        <v>0</v>
      </c>
      <c r="D245" s="228"/>
      <c r="E245" s="230"/>
    </row>
    <row r="246" spans="1:5" x14ac:dyDescent="0.25">
      <c r="A246" s="253">
        <v>250</v>
      </c>
      <c r="B246">
        <v>4481.9800000000005</v>
      </c>
      <c r="C246" s="18">
        <f>VLOOKUP(A246,'VDs DUELOS'!$D$3:$F$1571,3,0)-B246</f>
        <v>0</v>
      </c>
      <c r="D246" s="228"/>
      <c r="E246" s="228"/>
    </row>
    <row r="247" spans="1:5" x14ac:dyDescent="0.25">
      <c r="A247" s="253">
        <v>25027</v>
      </c>
      <c r="B247">
        <v>1201.45</v>
      </c>
      <c r="C247" s="18">
        <f>VLOOKUP(A247,'VDs DUELOS'!$D$3:$F$1571,3,0)-B247</f>
        <v>0</v>
      </c>
      <c r="D247" s="228"/>
      <c r="E247" s="230"/>
    </row>
    <row r="248" spans="1:5" x14ac:dyDescent="0.25">
      <c r="A248" s="253">
        <v>2503</v>
      </c>
      <c r="B248">
        <v>2896.0899999999997</v>
      </c>
      <c r="C248" s="18">
        <f>VLOOKUP(A248,'VDs DUELOS'!$D$3:$F$1571,3,0)-B248</f>
        <v>0</v>
      </c>
      <c r="D248" s="228"/>
      <c r="E248" s="228"/>
    </row>
    <row r="249" spans="1:5" x14ac:dyDescent="0.25">
      <c r="A249" s="253">
        <v>2506</v>
      </c>
      <c r="B249">
        <v>1507.98</v>
      </c>
      <c r="C249" s="18">
        <f>VLOOKUP(A249,'VDs DUELOS'!$D$3:$F$1571,3,0)-B249</f>
        <v>0</v>
      </c>
      <c r="D249" s="228"/>
      <c r="E249" s="230"/>
    </row>
    <row r="250" spans="1:5" x14ac:dyDescent="0.25">
      <c r="A250" s="253">
        <v>25082</v>
      </c>
      <c r="B250">
        <v>443.44</v>
      </c>
      <c r="C250" s="18">
        <f>VLOOKUP(A250,'VDs DUELOS'!$D$3:$F$1571,3,0)-B250</f>
        <v>0</v>
      </c>
      <c r="D250" s="228"/>
      <c r="E250" s="230"/>
    </row>
    <row r="251" spans="1:5" x14ac:dyDescent="0.25">
      <c r="A251" s="253">
        <v>25101</v>
      </c>
      <c r="B251">
        <v>1997.87</v>
      </c>
      <c r="C251" s="18">
        <f>VLOOKUP(A251,'VDs DUELOS'!$D$3:$F$1571,3,0)-B251</f>
        <v>0</v>
      </c>
      <c r="D251" s="228"/>
      <c r="E251" s="230"/>
    </row>
    <row r="252" spans="1:5" x14ac:dyDescent="0.25">
      <c r="A252" s="253">
        <v>2511</v>
      </c>
      <c r="B252">
        <v>5740.9500000000007</v>
      </c>
      <c r="C252" s="18">
        <f>VLOOKUP(A252,'VDs DUELOS'!$D$3:$F$1571,3,0)-B252</f>
        <v>0</v>
      </c>
      <c r="D252" s="228"/>
      <c r="E252" s="230"/>
    </row>
    <row r="253" spans="1:5" x14ac:dyDescent="0.25">
      <c r="A253" s="253">
        <v>2512</v>
      </c>
      <c r="B253">
        <v>391.88</v>
      </c>
      <c r="C253" s="18">
        <f>VLOOKUP(A253,'VDs DUELOS'!$D$3:$F$1571,3,0)-B253</f>
        <v>0</v>
      </c>
      <c r="D253" s="228"/>
      <c r="E253" s="230"/>
    </row>
    <row r="254" spans="1:5" x14ac:dyDescent="0.25">
      <c r="A254" s="253">
        <v>2515</v>
      </c>
      <c r="B254">
        <v>1538.01</v>
      </c>
      <c r="C254" s="18">
        <f>VLOOKUP(A254,'VDs DUELOS'!$D$3:$F$1571,3,0)-B254</f>
        <v>0</v>
      </c>
      <c r="D254" s="228"/>
      <c r="E254" s="230"/>
    </row>
    <row r="255" spans="1:5" x14ac:dyDescent="0.25">
      <c r="A255" s="253">
        <v>2520</v>
      </c>
      <c r="B255">
        <v>573.11</v>
      </c>
      <c r="C255" s="18">
        <f>VLOOKUP(A255,'VDs DUELOS'!$D$3:$F$1571,3,0)-B255</f>
        <v>0</v>
      </c>
      <c r="D255" s="228"/>
      <c r="E255" s="230"/>
    </row>
    <row r="256" spans="1:5" x14ac:dyDescent="0.25">
      <c r="A256" s="253">
        <v>2576</v>
      </c>
      <c r="B256">
        <v>6934.27</v>
      </c>
      <c r="C256" s="18">
        <f>VLOOKUP(A256,'VDs DUELOS'!$D$3:$F$1571,3,0)-B256</f>
        <v>0</v>
      </c>
      <c r="D256" s="228"/>
      <c r="E256" s="230"/>
    </row>
    <row r="257" spans="1:5" x14ac:dyDescent="0.25">
      <c r="A257" s="253">
        <v>2579</v>
      </c>
      <c r="B257">
        <v>3050.9700000000003</v>
      </c>
      <c r="C257" s="18">
        <f>VLOOKUP(A257,'VDs DUELOS'!$D$3:$F$1571,3,0)-B257</f>
        <v>0</v>
      </c>
      <c r="D257" s="228"/>
      <c r="E257" s="230"/>
    </row>
    <row r="258" spans="1:5" x14ac:dyDescent="0.25">
      <c r="A258" s="253">
        <v>2580</v>
      </c>
      <c r="B258">
        <v>1187.07</v>
      </c>
      <c r="C258" s="18">
        <f>VLOOKUP(A258,'VDs DUELOS'!$D$3:$F$1571,3,0)-B258</f>
        <v>0</v>
      </c>
      <c r="D258" s="228"/>
      <c r="E258" s="230"/>
    </row>
    <row r="259" spans="1:5" x14ac:dyDescent="0.25">
      <c r="A259" s="253">
        <v>2589</v>
      </c>
      <c r="B259">
        <v>1632.96</v>
      </c>
      <c r="C259" s="18">
        <f>VLOOKUP(A259,'VDs DUELOS'!$D$3:$F$1571,3,0)-B259</f>
        <v>0</v>
      </c>
      <c r="D259" s="228"/>
      <c r="E259" s="230"/>
    </row>
    <row r="260" spans="1:5" x14ac:dyDescent="0.25">
      <c r="A260" s="253">
        <v>2591</v>
      </c>
      <c r="B260">
        <v>1301.1600000000001</v>
      </c>
      <c r="C260" s="18">
        <f>VLOOKUP(A260,'VDs DUELOS'!$D$3:$F$1571,3,0)-B260</f>
        <v>0</v>
      </c>
      <c r="D260" s="228"/>
      <c r="E260" s="230"/>
    </row>
    <row r="261" spans="1:5" x14ac:dyDescent="0.25">
      <c r="A261" s="253">
        <v>2614</v>
      </c>
      <c r="B261">
        <v>1616.1299999999999</v>
      </c>
      <c r="C261" s="18">
        <f>VLOOKUP(A261,'VDs DUELOS'!$D$3:$F$1571,3,0)-B261</f>
        <v>0</v>
      </c>
      <c r="D261" s="228"/>
      <c r="E261" s="230"/>
    </row>
    <row r="262" spans="1:5" x14ac:dyDescent="0.25">
      <c r="A262" s="253">
        <v>2616</v>
      </c>
      <c r="B262">
        <v>1710.97</v>
      </c>
      <c r="C262" s="18">
        <f>VLOOKUP(A262,'VDs DUELOS'!$D$3:$F$1571,3,0)-B262</f>
        <v>0</v>
      </c>
      <c r="D262" s="228"/>
      <c r="E262" s="230"/>
    </row>
    <row r="263" spans="1:5" x14ac:dyDescent="0.25">
      <c r="A263" s="253">
        <v>2617</v>
      </c>
      <c r="B263">
        <v>3220.5400000000004</v>
      </c>
      <c r="C263" s="18">
        <f>VLOOKUP(A263,'VDs DUELOS'!$D$3:$F$1571,3,0)-B263</f>
        <v>0</v>
      </c>
      <c r="D263" s="228"/>
      <c r="E263" s="230"/>
    </row>
    <row r="264" spans="1:5" x14ac:dyDescent="0.25">
      <c r="A264" s="253">
        <v>2621</v>
      </c>
      <c r="B264">
        <v>1829.9399999999998</v>
      </c>
      <c r="C264" s="18">
        <f>VLOOKUP(A264,'VDs DUELOS'!$D$3:$F$1571,3,0)-B264</f>
        <v>0</v>
      </c>
      <c r="D264" s="228"/>
      <c r="E264" s="230"/>
    </row>
    <row r="265" spans="1:5" x14ac:dyDescent="0.25">
      <c r="A265" s="253">
        <v>2629</v>
      </c>
      <c r="B265">
        <v>511.8</v>
      </c>
      <c r="C265" s="18">
        <f>VLOOKUP(A265,'VDs DUELOS'!$D$3:$F$1571,3,0)-B265</f>
        <v>0</v>
      </c>
      <c r="D265" s="228"/>
      <c r="E265" s="230"/>
    </row>
    <row r="266" spans="1:5" x14ac:dyDescent="0.25">
      <c r="A266" s="253">
        <v>265</v>
      </c>
      <c r="B266">
        <v>896.66</v>
      </c>
      <c r="C266" s="18">
        <f>VLOOKUP(A266,'VDs DUELOS'!$D$3:$F$1571,3,0)-B266</f>
        <v>0</v>
      </c>
      <c r="D266" s="228"/>
      <c r="E266" s="230"/>
    </row>
    <row r="267" spans="1:5" x14ac:dyDescent="0.25">
      <c r="A267" s="253">
        <v>2661</v>
      </c>
      <c r="B267">
        <v>1125.3600000000001</v>
      </c>
      <c r="C267" s="18">
        <f>VLOOKUP(A267,'VDs DUELOS'!$D$3:$F$1571,3,0)-B267</f>
        <v>0</v>
      </c>
      <c r="D267" s="228"/>
      <c r="E267" s="230"/>
    </row>
    <row r="268" spans="1:5" x14ac:dyDescent="0.25">
      <c r="A268" s="253">
        <v>2670</v>
      </c>
      <c r="B268">
        <v>1003.0500000000001</v>
      </c>
      <c r="C268" s="18">
        <f>VLOOKUP(A268,'VDs DUELOS'!$D$3:$F$1571,3,0)-B268</f>
        <v>0</v>
      </c>
      <c r="D268" s="228"/>
      <c r="E268" s="230"/>
    </row>
    <row r="269" spans="1:5" x14ac:dyDescent="0.25">
      <c r="A269" s="253">
        <v>2677</v>
      </c>
      <c r="B269">
        <v>3561.91</v>
      </c>
      <c r="C269" s="18">
        <f>VLOOKUP(A269,'VDs DUELOS'!$D$3:$F$1571,3,0)-B269</f>
        <v>0</v>
      </c>
      <c r="D269" s="228"/>
      <c r="E269" s="230"/>
    </row>
    <row r="270" spans="1:5" x14ac:dyDescent="0.25">
      <c r="A270" s="253">
        <v>2678</v>
      </c>
      <c r="B270">
        <v>837.18999999999994</v>
      </c>
      <c r="C270" s="18">
        <f>VLOOKUP(A270,'VDs DUELOS'!$D$3:$F$1571,3,0)-B270</f>
        <v>0</v>
      </c>
      <c r="D270" s="228"/>
      <c r="E270" s="230"/>
    </row>
    <row r="271" spans="1:5" x14ac:dyDescent="0.25">
      <c r="A271" s="253">
        <v>2703</v>
      </c>
      <c r="B271">
        <v>2102.6999999999998</v>
      </c>
      <c r="C271" s="18">
        <f>VLOOKUP(A271,'VDs DUELOS'!$D$3:$F$1571,3,0)-B271</f>
        <v>0</v>
      </c>
      <c r="D271" s="228"/>
      <c r="E271" s="230"/>
    </row>
    <row r="272" spans="1:5" x14ac:dyDescent="0.25">
      <c r="A272" s="253">
        <v>272</v>
      </c>
      <c r="B272">
        <v>4525.45</v>
      </c>
      <c r="C272" s="18">
        <f>VLOOKUP(A272,'VDs DUELOS'!$D$3:$F$1571,3,0)-B272</f>
        <v>0</v>
      </c>
      <c r="D272" s="228"/>
      <c r="E272" s="228"/>
    </row>
    <row r="273" spans="1:5" x14ac:dyDescent="0.25">
      <c r="A273" s="253">
        <v>2721</v>
      </c>
      <c r="B273">
        <v>1402.05</v>
      </c>
      <c r="C273" s="18">
        <f>VLOOKUP(A273,'VDs DUELOS'!$D$3:$F$1571,3,0)-B273</f>
        <v>0</v>
      </c>
      <c r="D273" s="228"/>
      <c r="E273" s="230"/>
    </row>
    <row r="274" spans="1:5" x14ac:dyDescent="0.25">
      <c r="A274" s="253">
        <v>2724</v>
      </c>
      <c r="B274">
        <v>702.83999999999992</v>
      </c>
      <c r="C274" s="18">
        <f>VLOOKUP(A274,'VDs DUELOS'!$D$3:$F$1571,3,0)-B274</f>
        <v>0</v>
      </c>
      <c r="D274" s="228"/>
      <c r="E274" s="230"/>
    </row>
    <row r="275" spans="1:5" x14ac:dyDescent="0.25">
      <c r="A275" s="253">
        <v>27322</v>
      </c>
      <c r="B275">
        <v>60.24</v>
      </c>
      <c r="C275" s="18">
        <f>VLOOKUP(A275,'VDs DUELOS'!$D$3:$F$1571,3,0)-B275</f>
        <v>0</v>
      </c>
      <c r="D275" s="228"/>
      <c r="E275" s="230"/>
    </row>
    <row r="276" spans="1:5" x14ac:dyDescent="0.25">
      <c r="A276" s="253">
        <v>27326</v>
      </c>
      <c r="B276">
        <v>1614.15</v>
      </c>
      <c r="C276" s="18">
        <f>VLOOKUP(A276,'VDs DUELOS'!$D$3:$F$1571,3,0)-B276</f>
        <v>0</v>
      </c>
      <c r="D276" s="228"/>
      <c r="E276" s="230"/>
    </row>
    <row r="277" spans="1:5" x14ac:dyDescent="0.25">
      <c r="A277" s="253">
        <v>2745</v>
      </c>
      <c r="B277">
        <v>11140.74</v>
      </c>
      <c r="C277" s="18">
        <f>VLOOKUP(A277,'VDs DUELOS'!$D$3:$F$1571,3,0)-B277</f>
        <v>0</v>
      </c>
      <c r="D277" s="228"/>
      <c r="E277" s="230"/>
    </row>
    <row r="278" spans="1:5" x14ac:dyDescent="0.25">
      <c r="A278" s="253">
        <v>2753</v>
      </c>
      <c r="B278">
        <v>3019.3</v>
      </c>
      <c r="C278" s="18">
        <f>VLOOKUP(A278,'VDs DUELOS'!$D$3:$F$1571,3,0)-B278</f>
        <v>0</v>
      </c>
      <c r="D278" s="228"/>
      <c r="E278" s="230"/>
    </row>
    <row r="279" spans="1:5" x14ac:dyDescent="0.25">
      <c r="A279" s="253">
        <v>2766</v>
      </c>
      <c r="B279">
        <v>552.71</v>
      </c>
      <c r="C279" s="18">
        <f>VLOOKUP(A279,'VDs DUELOS'!$D$3:$F$1571,3,0)-B279</f>
        <v>0</v>
      </c>
      <c r="D279" s="228"/>
      <c r="E279" s="230"/>
    </row>
    <row r="280" spans="1:5" x14ac:dyDescent="0.25">
      <c r="A280" s="253">
        <v>2771</v>
      </c>
      <c r="B280">
        <v>991.82</v>
      </c>
      <c r="C280" s="18">
        <f>VLOOKUP(A280,'VDs DUELOS'!$D$3:$F$1571,3,0)-B280</f>
        <v>0</v>
      </c>
      <c r="D280" s="228"/>
      <c r="E280" s="230"/>
    </row>
    <row r="281" spans="1:5" x14ac:dyDescent="0.25">
      <c r="A281" s="253">
        <v>2772</v>
      </c>
      <c r="B281">
        <v>1276.3899999999999</v>
      </c>
      <c r="C281" s="18">
        <f>VLOOKUP(A281,'VDs DUELOS'!$D$3:$F$1571,3,0)-B281</f>
        <v>0</v>
      </c>
      <c r="D281" s="228"/>
      <c r="E281" s="230"/>
    </row>
    <row r="282" spans="1:5" x14ac:dyDescent="0.25">
      <c r="A282" s="253">
        <v>2780</v>
      </c>
      <c r="B282">
        <v>1102.0900000000001</v>
      </c>
      <c r="C282" s="18">
        <f>VLOOKUP(A282,'VDs DUELOS'!$D$3:$F$1571,3,0)-B282</f>
        <v>0</v>
      </c>
      <c r="D282" s="228"/>
      <c r="E282" s="230"/>
    </row>
    <row r="283" spans="1:5" x14ac:dyDescent="0.25">
      <c r="A283" s="253">
        <v>2781</v>
      </c>
      <c r="B283">
        <v>1895.4400000000005</v>
      </c>
      <c r="C283" s="18">
        <f>VLOOKUP(A283,'VDs DUELOS'!$D$3:$F$1571,3,0)-B283</f>
        <v>0</v>
      </c>
      <c r="D283" s="228"/>
      <c r="E283" s="230"/>
    </row>
    <row r="284" spans="1:5" x14ac:dyDescent="0.25">
      <c r="A284" s="253">
        <v>27989</v>
      </c>
      <c r="B284">
        <v>1871.4299999999998</v>
      </c>
      <c r="C284" s="18" t="e">
        <f>VLOOKUP(A284,'VDs DUELOS'!$D$3:$F$1571,3,0)-B284</f>
        <v>#N/A</v>
      </c>
      <c r="D284" s="228"/>
      <c r="E284" s="230"/>
    </row>
    <row r="285" spans="1:5" x14ac:dyDescent="0.25">
      <c r="A285" s="253">
        <v>28003</v>
      </c>
      <c r="B285">
        <v>174.35000000000002</v>
      </c>
      <c r="C285" s="18" t="e">
        <f>VLOOKUP(A285,'VDs DUELOS'!$D$3:$F$1571,3,0)-B285</f>
        <v>#N/A</v>
      </c>
      <c r="D285" s="228"/>
      <c r="E285" s="230"/>
    </row>
    <row r="286" spans="1:5" x14ac:dyDescent="0.25">
      <c r="A286" s="253">
        <v>2803</v>
      </c>
      <c r="B286">
        <v>1078.49</v>
      </c>
      <c r="C286" s="18">
        <f>VLOOKUP(A286,'VDs DUELOS'!$D$3:$F$1571,3,0)-B286</f>
        <v>0</v>
      </c>
      <c r="D286" s="228"/>
      <c r="E286" s="230"/>
    </row>
    <row r="287" spans="1:5" x14ac:dyDescent="0.25">
      <c r="A287" s="253">
        <v>2804</v>
      </c>
      <c r="B287">
        <v>791.4</v>
      </c>
      <c r="C287" s="18">
        <f>VLOOKUP(A287,'VDs DUELOS'!$D$3:$F$1571,3,0)-B287</f>
        <v>0</v>
      </c>
      <c r="D287" s="228"/>
      <c r="E287" s="230"/>
    </row>
    <row r="288" spans="1:5" x14ac:dyDescent="0.25">
      <c r="A288" s="253">
        <v>2812</v>
      </c>
      <c r="B288">
        <v>296.77999999999997</v>
      </c>
      <c r="C288" s="18">
        <f>VLOOKUP(A288,'VDs DUELOS'!$D$3:$F$1571,3,0)-B288</f>
        <v>0</v>
      </c>
      <c r="D288" s="228"/>
      <c r="E288" s="230"/>
    </row>
    <row r="289" spans="1:5" x14ac:dyDescent="0.25">
      <c r="A289" s="253">
        <v>2815</v>
      </c>
      <c r="B289">
        <v>2025.8899999999999</v>
      </c>
      <c r="C289" s="18">
        <f>VLOOKUP(A289,'VDs DUELOS'!$D$3:$F$1571,3,0)-B289</f>
        <v>0</v>
      </c>
      <c r="D289" s="228"/>
      <c r="E289" s="230"/>
    </row>
    <row r="290" spans="1:5" x14ac:dyDescent="0.25">
      <c r="A290" s="253">
        <v>2859</v>
      </c>
      <c r="B290">
        <v>2918.37</v>
      </c>
      <c r="C290" s="18">
        <f>VLOOKUP(A290,'VDs DUELOS'!$D$3:$F$1571,3,0)-B290</f>
        <v>0</v>
      </c>
      <c r="D290" s="228"/>
      <c r="E290" s="230"/>
    </row>
    <row r="291" spans="1:5" x14ac:dyDescent="0.25">
      <c r="A291" s="253">
        <v>2874</v>
      </c>
      <c r="B291">
        <v>1491.8500000000001</v>
      </c>
      <c r="C291" s="18">
        <f>VLOOKUP(A291,'VDs DUELOS'!$D$3:$F$1571,3,0)-B291</f>
        <v>0</v>
      </c>
      <c r="D291" s="228"/>
      <c r="E291" s="230"/>
    </row>
    <row r="292" spans="1:5" x14ac:dyDescent="0.25">
      <c r="A292" s="253">
        <v>2883</v>
      </c>
      <c r="B292">
        <v>1673.1</v>
      </c>
      <c r="C292" s="18">
        <f>VLOOKUP(A292,'VDs DUELOS'!$D$3:$F$1571,3,0)-B292</f>
        <v>0</v>
      </c>
      <c r="D292" s="228"/>
      <c r="E292" s="230"/>
    </row>
    <row r="293" spans="1:5" x14ac:dyDescent="0.25">
      <c r="A293" s="253">
        <v>2891</v>
      </c>
      <c r="B293">
        <v>3528.38</v>
      </c>
      <c r="C293" s="18">
        <f>VLOOKUP(A293,'VDs DUELOS'!$D$3:$F$1571,3,0)-B293</f>
        <v>0</v>
      </c>
      <c r="D293" s="228"/>
      <c r="E293" s="230"/>
    </row>
    <row r="294" spans="1:5" x14ac:dyDescent="0.25">
      <c r="A294" s="253">
        <v>29016</v>
      </c>
      <c r="B294">
        <v>52.75</v>
      </c>
      <c r="C294" s="18">
        <f>VLOOKUP(A294,'VDs DUELOS'!$D$3:$F$1571,3,0)-B294</f>
        <v>0</v>
      </c>
      <c r="D294" s="228"/>
      <c r="E294" s="230"/>
    </row>
    <row r="295" spans="1:5" x14ac:dyDescent="0.25">
      <c r="A295" s="253">
        <v>29025</v>
      </c>
      <c r="B295">
        <v>2913.2899999999995</v>
      </c>
      <c r="C295" s="18">
        <f>VLOOKUP(A295,'VDs DUELOS'!$D$3:$F$1571,3,0)-B295</f>
        <v>0</v>
      </c>
      <c r="D295" s="228"/>
      <c r="E295" s="230"/>
    </row>
    <row r="296" spans="1:5" x14ac:dyDescent="0.25">
      <c r="A296" s="253">
        <v>29066</v>
      </c>
      <c r="B296">
        <v>909.86999999999989</v>
      </c>
      <c r="C296" s="18">
        <f>VLOOKUP(A296,'VDs DUELOS'!$D$3:$F$1571,3,0)-B296</f>
        <v>0</v>
      </c>
      <c r="D296" s="228"/>
      <c r="E296" s="228"/>
    </row>
    <row r="297" spans="1:5" x14ac:dyDescent="0.25">
      <c r="A297" s="253">
        <v>29101</v>
      </c>
      <c r="B297">
        <v>1001.0500000000001</v>
      </c>
      <c r="C297" s="18">
        <f>VLOOKUP(A297,'VDs DUELOS'!$D$3:$F$1571,3,0)-B297</f>
        <v>0</v>
      </c>
      <c r="D297" s="228"/>
      <c r="E297" s="230"/>
    </row>
    <row r="298" spans="1:5" x14ac:dyDescent="0.25">
      <c r="A298" s="253">
        <v>29198</v>
      </c>
      <c r="B298">
        <v>1502.42</v>
      </c>
      <c r="C298" s="18">
        <f>VLOOKUP(A298,'VDs DUELOS'!$D$3:$F$1571,3,0)-B298</f>
        <v>0</v>
      </c>
      <c r="D298" s="228"/>
      <c r="E298" s="228"/>
    </row>
    <row r="299" spans="1:5" x14ac:dyDescent="0.25">
      <c r="A299" s="253">
        <v>29200</v>
      </c>
      <c r="B299">
        <v>807.73</v>
      </c>
      <c r="C299" s="18" t="e">
        <f>VLOOKUP(A299,'VDs DUELOS'!$D$3:$F$1571,3,0)-B299</f>
        <v>#N/A</v>
      </c>
      <c r="D299" s="228"/>
      <c r="E299" s="228"/>
    </row>
    <row r="300" spans="1:5" x14ac:dyDescent="0.25">
      <c r="A300" s="253">
        <v>29204</v>
      </c>
      <c r="B300">
        <v>399.94</v>
      </c>
      <c r="C300" s="18">
        <f>VLOOKUP(A300,'VDs DUELOS'!$D$3:$F$1571,3,0)-B300</f>
        <v>0</v>
      </c>
      <c r="D300" s="228"/>
      <c r="E300" s="230"/>
    </row>
    <row r="301" spans="1:5" x14ac:dyDescent="0.25">
      <c r="A301" s="253">
        <v>29251</v>
      </c>
      <c r="B301">
        <v>196.8</v>
      </c>
      <c r="C301" s="18">
        <f>VLOOKUP(A301,'VDs DUELOS'!$D$3:$F$1571,3,0)-B301</f>
        <v>0</v>
      </c>
      <c r="D301" s="228"/>
      <c r="E301" s="228"/>
    </row>
    <row r="302" spans="1:5" x14ac:dyDescent="0.25">
      <c r="A302" s="253">
        <v>293</v>
      </c>
      <c r="B302">
        <v>181.11</v>
      </c>
      <c r="C302" s="18">
        <f>VLOOKUP(A302,'VDs DUELOS'!$D$3:$F$1571,3,0)-B302</f>
        <v>0</v>
      </c>
      <c r="D302" s="228"/>
      <c r="E302" s="230"/>
    </row>
    <row r="303" spans="1:5" x14ac:dyDescent="0.25">
      <c r="A303" s="253">
        <v>2949</v>
      </c>
      <c r="B303">
        <v>1444.92</v>
      </c>
      <c r="C303" s="18">
        <f>VLOOKUP(A303,'VDs DUELOS'!$D$3:$F$1571,3,0)-B303</f>
        <v>0</v>
      </c>
      <c r="D303" s="228"/>
      <c r="E303" s="230"/>
    </row>
    <row r="304" spans="1:5" x14ac:dyDescent="0.25">
      <c r="A304" s="253">
        <v>2951</v>
      </c>
      <c r="B304">
        <v>2366.0000000000005</v>
      </c>
      <c r="C304" s="18">
        <f>VLOOKUP(A304,'VDs DUELOS'!$D$3:$F$1571,3,0)-B304</f>
        <v>0</v>
      </c>
      <c r="D304" s="228"/>
      <c r="E304" s="230"/>
    </row>
    <row r="305" spans="1:5" x14ac:dyDescent="0.25">
      <c r="A305" s="253">
        <v>296</v>
      </c>
      <c r="B305">
        <v>1104.06</v>
      </c>
      <c r="C305" s="18">
        <f>VLOOKUP(A305,'VDs DUELOS'!$D$3:$F$1571,3,0)-B305</f>
        <v>0</v>
      </c>
      <c r="D305" s="228"/>
      <c r="E305" s="230"/>
    </row>
    <row r="306" spans="1:5" x14ac:dyDescent="0.25">
      <c r="A306" s="253">
        <v>2971</v>
      </c>
      <c r="B306">
        <v>518.28</v>
      </c>
      <c r="C306" s="18">
        <f>VLOOKUP(A306,'VDs DUELOS'!$D$3:$F$1571,3,0)-B306</f>
        <v>0</v>
      </c>
      <c r="D306" s="228"/>
      <c r="E306" s="230"/>
    </row>
    <row r="307" spans="1:5" x14ac:dyDescent="0.25">
      <c r="A307" s="253">
        <v>2986</v>
      </c>
      <c r="B307">
        <v>842.06000000000006</v>
      </c>
      <c r="C307" s="18">
        <f>VLOOKUP(A307,'VDs DUELOS'!$D$3:$F$1571,3,0)-B307</f>
        <v>0</v>
      </c>
      <c r="D307" s="228"/>
      <c r="E307" s="230"/>
    </row>
    <row r="308" spans="1:5" x14ac:dyDescent="0.25">
      <c r="A308" s="253">
        <v>2998</v>
      </c>
      <c r="B308">
        <v>840.14</v>
      </c>
      <c r="C308" s="18" t="e">
        <f>VLOOKUP(A308,'VDs DUELOS'!$D$3:$F$1571,3,0)-B308</f>
        <v>#N/A</v>
      </c>
      <c r="D308" s="228"/>
      <c r="E308" s="230"/>
    </row>
    <row r="309" spans="1:5" x14ac:dyDescent="0.25">
      <c r="A309" s="253">
        <v>30003</v>
      </c>
      <c r="B309">
        <v>378.05</v>
      </c>
      <c r="C309" s="18">
        <f>VLOOKUP(A309,'VDs DUELOS'!$D$3:$F$1571,3,0)-B309</f>
        <v>0</v>
      </c>
      <c r="D309" s="228"/>
      <c r="E309" s="230"/>
    </row>
    <row r="310" spans="1:5" x14ac:dyDescent="0.25">
      <c r="A310" s="253">
        <v>30027</v>
      </c>
      <c r="B310">
        <v>1292.51</v>
      </c>
      <c r="C310" s="18">
        <f>VLOOKUP(A310,'VDs DUELOS'!$D$3:$F$1571,3,0)-B310</f>
        <v>0</v>
      </c>
      <c r="D310" s="228"/>
      <c r="E310" s="230"/>
    </row>
    <row r="311" spans="1:5" x14ac:dyDescent="0.25">
      <c r="A311" s="253">
        <v>30070</v>
      </c>
      <c r="B311">
        <v>1567.72</v>
      </c>
      <c r="C311" s="18" t="e">
        <f>VLOOKUP(A311,'VDs DUELOS'!$D$3:$F$1571,3,0)-B311</f>
        <v>#N/A</v>
      </c>
      <c r="D311" s="228"/>
      <c r="E311" s="230"/>
    </row>
    <row r="312" spans="1:5" x14ac:dyDescent="0.25">
      <c r="A312" s="253">
        <v>30173</v>
      </c>
      <c r="B312">
        <v>132.19999999999999</v>
      </c>
      <c r="C312" s="18">
        <f>VLOOKUP(A312,'VDs DUELOS'!$D$3:$F$1571,3,0)-B312</f>
        <v>0</v>
      </c>
      <c r="D312" s="228"/>
      <c r="E312" s="230"/>
    </row>
    <row r="313" spans="1:5" x14ac:dyDescent="0.25">
      <c r="A313" s="253">
        <v>30243</v>
      </c>
      <c r="B313">
        <v>2397.6500000000005</v>
      </c>
      <c r="C313" s="18">
        <f>VLOOKUP(A313,'VDs DUELOS'!$D$3:$F$1571,3,0)-B313</f>
        <v>0</v>
      </c>
      <c r="D313" s="228"/>
      <c r="E313" s="228"/>
    </row>
    <row r="314" spans="1:5" x14ac:dyDescent="0.25">
      <c r="A314" s="253">
        <v>30252</v>
      </c>
      <c r="B314">
        <v>1374.6799999999998</v>
      </c>
      <c r="C314" s="18">
        <f>VLOOKUP(A314,'VDs DUELOS'!$D$3:$F$1571,3,0)-B314</f>
        <v>0</v>
      </c>
      <c r="D314" s="228"/>
      <c r="E314" s="230"/>
    </row>
    <row r="315" spans="1:5" x14ac:dyDescent="0.25">
      <c r="A315" s="253">
        <v>30267</v>
      </c>
      <c r="B315">
        <v>941.78000000000009</v>
      </c>
      <c r="C315" s="18">
        <f>VLOOKUP(A315,'VDs DUELOS'!$D$3:$F$1571,3,0)-B315</f>
        <v>0</v>
      </c>
      <c r="D315" s="228"/>
      <c r="E315" s="230"/>
    </row>
    <row r="316" spans="1:5" x14ac:dyDescent="0.25">
      <c r="A316" s="253">
        <v>30291</v>
      </c>
      <c r="B316">
        <v>1261.0800000000002</v>
      </c>
      <c r="C316" s="18">
        <f>VLOOKUP(A316,'VDs DUELOS'!$D$3:$F$1571,3,0)-B316</f>
        <v>0</v>
      </c>
      <c r="D316" s="228"/>
      <c r="E316" s="230"/>
    </row>
    <row r="317" spans="1:5" x14ac:dyDescent="0.25">
      <c r="A317" s="253">
        <v>30321</v>
      </c>
      <c r="B317">
        <v>1923.51</v>
      </c>
      <c r="C317" s="18">
        <f>VLOOKUP(A317,'VDs DUELOS'!$D$3:$F$1571,3,0)-B317</f>
        <v>0</v>
      </c>
      <c r="D317" s="228"/>
      <c r="E317" s="228"/>
    </row>
    <row r="318" spans="1:5" x14ac:dyDescent="0.25">
      <c r="A318" s="253">
        <v>30354</v>
      </c>
      <c r="B318">
        <v>2282.9499999999998</v>
      </c>
      <c r="C318" s="18">
        <f>VLOOKUP(A318,'VDs DUELOS'!$D$3:$F$1571,3,0)-B318</f>
        <v>0</v>
      </c>
      <c r="D318" s="228"/>
      <c r="E318" s="230"/>
    </row>
    <row r="319" spans="1:5" x14ac:dyDescent="0.25">
      <c r="A319" s="253">
        <v>30365</v>
      </c>
      <c r="B319">
        <v>715.94</v>
      </c>
      <c r="C319" s="18">
        <f>VLOOKUP(A319,'VDs DUELOS'!$D$3:$F$1571,3,0)-B319</f>
        <v>0</v>
      </c>
      <c r="D319" s="228"/>
      <c r="E319" s="230"/>
    </row>
    <row r="320" spans="1:5" x14ac:dyDescent="0.25">
      <c r="A320" s="253">
        <v>30370</v>
      </c>
      <c r="B320">
        <v>322.93</v>
      </c>
      <c r="C320" s="18">
        <f>VLOOKUP(A320,'VDs DUELOS'!$D$3:$F$1571,3,0)-B320</f>
        <v>0</v>
      </c>
      <c r="D320" s="228"/>
      <c r="E320" s="230"/>
    </row>
    <row r="321" spans="1:5" x14ac:dyDescent="0.25">
      <c r="A321" s="253">
        <v>30371</v>
      </c>
      <c r="B321">
        <v>633.44000000000005</v>
      </c>
      <c r="C321" s="18">
        <f>VLOOKUP(A321,'VDs DUELOS'!$D$3:$F$1571,3,0)-B321</f>
        <v>0</v>
      </c>
      <c r="D321" s="228"/>
      <c r="E321" s="230"/>
    </row>
    <row r="322" spans="1:5" x14ac:dyDescent="0.25">
      <c r="A322" s="253">
        <v>30373</v>
      </c>
      <c r="B322">
        <v>2493.06</v>
      </c>
      <c r="C322" s="18">
        <f>VLOOKUP(A322,'VDs DUELOS'!$D$3:$F$1571,3,0)-B322</f>
        <v>0</v>
      </c>
      <c r="D322" s="228"/>
      <c r="E322" s="230"/>
    </row>
    <row r="323" spans="1:5" x14ac:dyDescent="0.25">
      <c r="A323" s="253">
        <v>30378</v>
      </c>
      <c r="B323">
        <v>157.84</v>
      </c>
      <c r="C323" s="18">
        <f>VLOOKUP(A323,'VDs DUELOS'!$D$3:$F$1571,3,0)-B323</f>
        <v>0</v>
      </c>
      <c r="D323" s="228"/>
      <c r="E323" s="230"/>
    </row>
    <row r="324" spans="1:5" x14ac:dyDescent="0.25">
      <c r="A324" s="253">
        <v>30380</v>
      </c>
      <c r="B324">
        <v>782.2299999999999</v>
      </c>
      <c r="C324" s="18">
        <f>VLOOKUP(A324,'VDs DUELOS'!$D$3:$F$1571,3,0)-B324</f>
        <v>0</v>
      </c>
      <c r="D324" s="228"/>
      <c r="E324" s="230"/>
    </row>
    <row r="325" spans="1:5" x14ac:dyDescent="0.25">
      <c r="A325" s="253">
        <v>30381</v>
      </c>
      <c r="B325">
        <v>970.32</v>
      </c>
      <c r="C325" s="18">
        <f>VLOOKUP(A325,'VDs DUELOS'!$D$3:$F$1571,3,0)-B325</f>
        <v>0</v>
      </c>
      <c r="D325" s="228"/>
      <c r="E325" s="230"/>
    </row>
    <row r="326" spans="1:5" x14ac:dyDescent="0.25">
      <c r="A326" s="253">
        <v>30386</v>
      </c>
      <c r="B326">
        <v>543.94000000000005</v>
      </c>
      <c r="C326" s="18">
        <f>VLOOKUP(A326,'VDs DUELOS'!$D$3:$F$1571,3,0)-B326</f>
        <v>0</v>
      </c>
      <c r="D326" s="228"/>
      <c r="E326" s="230"/>
    </row>
    <row r="327" spans="1:5" x14ac:dyDescent="0.25">
      <c r="A327" s="253">
        <v>30397</v>
      </c>
      <c r="B327">
        <v>2939.06</v>
      </c>
      <c r="C327" s="18">
        <f>VLOOKUP(A327,'VDs DUELOS'!$D$3:$F$1571,3,0)-B327</f>
        <v>0</v>
      </c>
      <c r="D327" s="228"/>
      <c r="E327" s="230"/>
    </row>
    <row r="328" spans="1:5" x14ac:dyDescent="0.25">
      <c r="A328" s="253">
        <v>30500</v>
      </c>
      <c r="B328">
        <v>1374.29</v>
      </c>
      <c r="C328" s="18">
        <f>VLOOKUP(A328,'VDs DUELOS'!$D$3:$F$1571,3,0)-B328</f>
        <v>0</v>
      </c>
      <c r="D328" s="228"/>
      <c r="E328" s="230"/>
    </row>
    <row r="329" spans="1:5" x14ac:dyDescent="0.25">
      <c r="A329" s="253">
        <v>30501</v>
      </c>
      <c r="B329">
        <v>708.62</v>
      </c>
      <c r="C329" s="18">
        <f>VLOOKUP(A329,'VDs DUELOS'!$D$3:$F$1571,3,0)-B329</f>
        <v>0</v>
      </c>
      <c r="D329" s="228"/>
      <c r="E329" s="230"/>
    </row>
    <row r="330" spans="1:5" x14ac:dyDescent="0.25">
      <c r="A330" s="253">
        <v>30502</v>
      </c>
      <c r="B330">
        <v>107.64</v>
      </c>
      <c r="C330" s="18" t="e">
        <f>VLOOKUP(A330,'VDs DUELOS'!$D$3:$F$1571,3,0)-B330</f>
        <v>#N/A</v>
      </c>
      <c r="D330" s="228"/>
      <c r="E330" s="230"/>
    </row>
    <row r="331" spans="1:5" x14ac:dyDescent="0.25">
      <c r="A331" s="253">
        <v>30503</v>
      </c>
      <c r="B331">
        <v>603.48</v>
      </c>
      <c r="C331" s="18">
        <f>VLOOKUP(A331,'VDs DUELOS'!$D$3:$F$1571,3,0)-B331</f>
        <v>0</v>
      </c>
      <c r="D331" s="228"/>
      <c r="E331" s="230"/>
    </row>
    <row r="332" spans="1:5" x14ac:dyDescent="0.25">
      <c r="A332" s="253">
        <v>30504</v>
      </c>
      <c r="B332">
        <v>2431.1</v>
      </c>
      <c r="C332" s="18">
        <f>VLOOKUP(A332,'VDs DUELOS'!$D$3:$F$1571,3,0)-B332</f>
        <v>0</v>
      </c>
      <c r="D332" s="228"/>
      <c r="E332" s="230"/>
    </row>
    <row r="333" spans="1:5" x14ac:dyDescent="0.25">
      <c r="A333" s="253">
        <v>3057</v>
      </c>
      <c r="B333">
        <v>863.29000000000008</v>
      </c>
      <c r="C333" s="18">
        <f>VLOOKUP(A333,'VDs DUELOS'!$D$3:$F$1571,3,0)-B333</f>
        <v>0</v>
      </c>
      <c r="D333" s="228"/>
      <c r="E333" s="230"/>
    </row>
    <row r="334" spans="1:5" x14ac:dyDescent="0.25">
      <c r="A334" s="253">
        <v>3058</v>
      </c>
      <c r="B334">
        <v>518.37</v>
      </c>
      <c r="C334" s="18">
        <f>VLOOKUP(A334,'VDs DUELOS'!$D$3:$F$1571,3,0)-B334</f>
        <v>0</v>
      </c>
      <c r="D334" s="228"/>
      <c r="E334" s="230"/>
    </row>
    <row r="335" spans="1:5" x14ac:dyDescent="0.25">
      <c r="A335" s="253">
        <v>3074</v>
      </c>
      <c r="B335">
        <v>1916.31</v>
      </c>
      <c r="C335" s="18">
        <f>VLOOKUP(A335,'VDs DUELOS'!$D$3:$F$1571,3,0)-B335</f>
        <v>0</v>
      </c>
      <c r="D335" s="228"/>
      <c r="E335" s="230"/>
    </row>
    <row r="336" spans="1:5" x14ac:dyDescent="0.25">
      <c r="A336" s="253">
        <v>309</v>
      </c>
      <c r="B336">
        <v>8904.5</v>
      </c>
      <c r="C336" s="18">
        <f>VLOOKUP(A336,'VDs DUELOS'!$D$3:$F$1571,3,0)-B336</f>
        <v>0</v>
      </c>
      <c r="D336" s="228"/>
      <c r="E336" s="230"/>
    </row>
    <row r="337" spans="1:5" x14ac:dyDescent="0.25">
      <c r="A337" s="253">
        <v>3110</v>
      </c>
      <c r="B337">
        <v>3655.34</v>
      </c>
      <c r="C337" s="18">
        <f>VLOOKUP(A337,'VDs DUELOS'!$D$3:$F$1571,3,0)-B337</f>
        <v>0</v>
      </c>
      <c r="D337" s="228"/>
      <c r="E337" s="230"/>
    </row>
    <row r="338" spans="1:5" x14ac:dyDescent="0.25">
      <c r="A338" s="253">
        <v>3130</v>
      </c>
      <c r="B338">
        <v>943.80000000000007</v>
      </c>
      <c r="C338" s="18">
        <f>VLOOKUP(A338,'VDs DUELOS'!$D$3:$F$1571,3,0)-B338</f>
        <v>0</v>
      </c>
      <c r="D338" s="228"/>
      <c r="E338" s="230"/>
    </row>
    <row r="339" spans="1:5" x14ac:dyDescent="0.25">
      <c r="A339" s="253">
        <v>3159</v>
      </c>
      <c r="B339">
        <v>1163.1299999999999</v>
      </c>
      <c r="C339" s="18">
        <f>VLOOKUP(A339,'VDs DUELOS'!$D$3:$F$1571,3,0)-B339</f>
        <v>0</v>
      </c>
      <c r="D339" s="228"/>
      <c r="E339" s="230"/>
    </row>
    <row r="340" spans="1:5" x14ac:dyDescent="0.25">
      <c r="A340" s="253">
        <v>316</v>
      </c>
      <c r="B340">
        <v>815.61</v>
      </c>
      <c r="C340" s="18">
        <f>VLOOKUP(A340,'VDs DUELOS'!$D$3:$F$1571,3,0)-B340</f>
        <v>0</v>
      </c>
      <c r="D340" s="228"/>
      <c r="E340" s="230"/>
    </row>
    <row r="341" spans="1:5" x14ac:dyDescent="0.25">
      <c r="A341" s="253">
        <v>3166</v>
      </c>
      <c r="B341">
        <v>9.1999999999999993</v>
      </c>
      <c r="C341" s="18" t="e">
        <f>VLOOKUP(A341,'VDs DUELOS'!$D$3:$F$1571,3,0)-B341</f>
        <v>#N/A</v>
      </c>
      <c r="D341" s="228"/>
      <c r="E341" s="230"/>
    </row>
    <row r="342" spans="1:5" x14ac:dyDescent="0.25">
      <c r="A342" s="253">
        <v>3169</v>
      </c>
      <c r="B342">
        <v>643.16</v>
      </c>
      <c r="C342" s="18">
        <f>VLOOKUP(A342,'VDs DUELOS'!$D$3:$F$1571,3,0)-B342</f>
        <v>0</v>
      </c>
      <c r="D342" s="228"/>
      <c r="E342" s="230"/>
    </row>
    <row r="343" spans="1:5" x14ac:dyDescent="0.25">
      <c r="A343" s="253">
        <v>3184</v>
      </c>
      <c r="B343">
        <v>5782.5500000000011</v>
      </c>
      <c r="C343" s="18">
        <f>VLOOKUP(A343,'VDs DUELOS'!$D$3:$F$1571,3,0)-B343</f>
        <v>0</v>
      </c>
      <c r="D343" s="228"/>
      <c r="E343" s="230"/>
    </row>
    <row r="344" spans="1:5" x14ac:dyDescent="0.25">
      <c r="A344" s="253">
        <v>319</v>
      </c>
      <c r="B344">
        <v>5033.49</v>
      </c>
      <c r="C344" s="18">
        <f>VLOOKUP(A344,'VDs DUELOS'!$D$3:$F$1571,3,0)-B344</f>
        <v>0</v>
      </c>
      <c r="D344" s="228"/>
      <c r="E344" s="230"/>
    </row>
    <row r="345" spans="1:5" x14ac:dyDescent="0.25">
      <c r="A345" s="253">
        <v>3198</v>
      </c>
      <c r="B345">
        <v>584.24</v>
      </c>
      <c r="C345" s="18">
        <f>VLOOKUP(A345,'VDs DUELOS'!$D$3:$F$1571,3,0)-B345</f>
        <v>0</v>
      </c>
      <c r="D345" s="228"/>
      <c r="E345" s="230"/>
    </row>
    <row r="346" spans="1:5" x14ac:dyDescent="0.25">
      <c r="A346" s="253">
        <v>320</v>
      </c>
      <c r="B346">
        <v>2901.0600000000004</v>
      </c>
      <c r="C346" s="18">
        <f>VLOOKUP(A346,'VDs DUELOS'!$D$3:$F$1571,3,0)-B346</f>
        <v>0</v>
      </c>
      <c r="D346" s="228"/>
      <c r="E346" s="230"/>
    </row>
    <row r="347" spans="1:5" x14ac:dyDescent="0.25">
      <c r="A347" s="253">
        <v>3224</v>
      </c>
      <c r="B347">
        <v>27.18</v>
      </c>
      <c r="C347" s="18">
        <f>VLOOKUP(A347,'VDs DUELOS'!$D$3:$F$1571,3,0)-B347</f>
        <v>0</v>
      </c>
      <c r="D347" s="228"/>
      <c r="E347" s="230"/>
    </row>
    <row r="348" spans="1:5" x14ac:dyDescent="0.25">
      <c r="A348" s="253">
        <v>3235</v>
      </c>
      <c r="B348">
        <v>563.1400000000001</v>
      </c>
      <c r="C348" s="18">
        <f>VLOOKUP(A348,'VDs DUELOS'!$D$3:$F$1571,3,0)-B348</f>
        <v>0</v>
      </c>
      <c r="D348" s="228"/>
      <c r="E348" s="230"/>
    </row>
    <row r="349" spans="1:5" x14ac:dyDescent="0.25">
      <c r="A349" s="253">
        <v>3236</v>
      </c>
      <c r="B349">
        <v>1594.65</v>
      </c>
      <c r="C349" s="18">
        <f>VLOOKUP(A349,'VDs DUELOS'!$D$3:$F$1571,3,0)-B349</f>
        <v>0</v>
      </c>
      <c r="D349" s="228"/>
      <c r="E349" s="230"/>
    </row>
    <row r="350" spans="1:5" x14ac:dyDescent="0.25">
      <c r="A350" s="253">
        <v>3256</v>
      </c>
      <c r="B350">
        <v>1819.7699999999998</v>
      </c>
      <c r="C350" s="18">
        <f>VLOOKUP(A350,'VDs DUELOS'!$D$3:$F$1571,3,0)-B350</f>
        <v>0</v>
      </c>
      <c r="D350" s="228"/>
      <c r="E350" s="230"/>
    </row>
    <row r="351" spans="1:5" x14ac:dyDescent="0.25">
      <c r="A351" s="253">
        <v>3261</v>
      </c>
      <c r="B351">
        <v>1186.3300000000002</v>
      </c>
      <c r="C351" s="18">
        <f>VLOOKUP(A351,'VDs DUELOS'!$D$3:$F$1571,3,0)-B351</f>
        <v>0</v>
      </c>
      <c r="D351" s="228"/>
      <c r="E351" s="230"/>
    </row>
    <row r="352" spans="1:5" x14ac:dyDescent="0.25">
      <c r="A352" s="253">
        <v>327</v>
      </c>
      <c r="B352">
        <v>745.56999999999994</v>
      </c>
      <c r="C352" s="18">
        <f>VLOOKUP(A352,'VDs DUELOS'!$D$3:$F$1571,3,0)-B352</f>
        <v>0</v>
      </c>
      <c r="D352" s="228"/>
      <c r="E352" s="230"/>
    </row>
    <row r="353" spans="1:5" x14ac:dyDescent="0.25">
      <c r="A353" s="253">
        <v>3286</v>
      </c>
      <c r="B353">
        <v>4050.3999999999992</v>
      </c>
      <c r="C353" s="18">
        <f>VLOOKUP(A353,'VDs DUELOS'!$D$3:$F$1571,3,0)-B353</f>
        <v>0</v>
      </c>
      <c r="D353" s="228"/>
      <c r="E353" s="230"/>
    </row>
    <row r="354" spans="1:5" x14ac:dyDescent="0.25">
      <c r="A354" s="253">
        <v>3287</v>
      </c>
      <c r="B354">
        <v>1130.44</v>
      </c>
      <c r="C354" s="18">
        <f>VLOOKUP(A354,'VDs DUELOS'!$D$3:$F$1571,3,0)-B354</f>
        <v>0</v>
      </c>
      <c r="D354" s="228"/>
      <c r="E354" s="230"/>
    </row>
    <row r="355" spans="1:5" x14ac:dyDescent="0.25">
      <c r="A355" s="253">
        <v>3290</v>
      </c>
      <c r="B355">
        <v>545.54</v>
      </c>
      <c r="C355" s="18">
        <f>VLOOKUP(A355,'VDs DUELOS'!$D$3:$F$1571,3,0)-B355</f>
        <v>0</v>
      </c>
      <c r="D355" s="228"/>
      <c r="E355" s="230"/>
    </row>
    <row r="356" spans="1:5" x14ac:dyDescent="0.25">
      <c r="A356" s="253">
        <v>33003</v>
      </c>
      <c r="B356">
        <v>1152.93</v>
      </c>
      <c r="C356" s="18">
        <f>VLOOKUP(A356,'VDs DUELOS'!$D$3:$F$1571,3,0)-B356</f>
        <v>0</v>
      </c>
      <c r="D356" s="228"/>
      <c r="E356" s="230"/>
    </row>
    <row r="357" spans="1:5" x14ac:dyDescent="0.25">
      <c r="A357" s="253">
        <v>33010</v>
      </c>
      <c r="B357">
        <v>1294.92</v>
      </c>
      <c r="C357" s="18">
        <f>VLOOKUP(A357,'VDs DUELOS'!$D$3:$F$1571,3,0)-B357</f>
        <v>0</v>
      </c>
      <c r="D357" s="228"/>
      <c r="E357" s="230"/>
    </row>
    <row r="358" spans="1:5" x14ac:dyDescent="0.25">
      <c r="A358" s="253">
        <v>33037</v>
      </c>
      <c r="B358">
        <v>716.85000000000014</v>
      </c>
      <c r="C358" s="18">
        <f>VLOOKUP(A358,'VDs DUELOS'!$D$3:$F$1571,3,0)-B358</f>
        <v>0</v>
      </c>
      <c r="D358" s="228"/>
      <c r="E358" s="230"/>
    </row>
    <row r="359" spans="1:5" x14ac:dyDescent="0.25">
      <c r="A359" s="253">
        <v>33071</v>
      </c>
      <c r="B359">
        <v>1262.81</v>
      </c>
      <c r="C359" s="18">
        <f>VLOOKUP(A359,'VDs DUELOS'!$D$3:$F$1571,3,0)-B359</f>
        <v>0</v>
      </c>
      <c r="D359" s="228"/>
      <c r="E359" s="230"/>
    </row>
    <row r="360" spans="1:5" x14ac:dyDescent="0.25">
      <c r="A360" s="253">
        <v>3322</v>
      </c>
      <c r="B360">
        <v>2045.93</v>
      </c>
      <c r="C360" s="18">
        <f>VLOOKUP(A360,'VDs DUELOS'!$D$3:$F$1571,3,0)-B360</f>
        <v>0</v>
      </c>
      <c r="D360" s="228"/>
      <c r="E360" s="230"/>
    </row>
    <row r="361" spans="1:5" x14ac:dyDescent="0.25">
      <c r="A361" s="253">
        <v>3340</v>
      </c>
      <c r="B361">
        <v>5282.65</v>
      </c>
      <c r="C361" s="18">
        <f>VLOOKUP(A361,'VDs DUELOS'!$D$3:$F$1571,3,0)-B361</f>
        <v>0</v>
      </c>
      <c r="D361" s="228"/>
      <c r="E361" s="230"/>
    </row>
    <row r="362" spans="1:5" x14ac:dyDescent="0.25">
      <c r="A362" s="253">
        <v>335</v>
      </c>
      <c r="B362">
        <v>584.03</v>
      </c>
      <c r="C362" s="18">
        <f>VLOOKUP(A362,'VDs DUELOS'!$D$3:$F$1571,3,0)-B362</f>
        <v>0</v>
      </c>
      <c r="D362" s="228"/>
      <c r="E362" s="230"/>
    </row>
    <row r="363" spans="1:5" x14ac:dyDescent="0.25">
      <c r="A363" s="253">
        <v>3350</v>
      </c>
      <c r="B363">
        <v>3083.49</v>
      </c>
      <c r="C363" s="18">
        <f>VLOOKUP(A363,'VDs DUELOS'!$D$3:$F$1571,3,0)-B363</f>
        <v>0</v>
      </c>
      <c r="D363" s="228"/>
      <c r="E363" s="230"/>
    </row>
    <row r="364" spans="1:5" x14ac:dyDescent="0.25">
      <c r="A364" s="253">
        <v>3372</v>
      </c>
      <c r="B364">
        <v>1807.97</v>
      </c>
      <c r="C364" s="18">
        <f>VLOOKUP(A364,'VDs DUELOS'!$D$3:$F$1571,3,0)-B364</f>
        <v>0</v>
      </c>
      <c r="D364" s="228"/>
      <c r="E364" s="230"/>
    </row>
    <row r="365" spans="1:5" x14ac:dyDescent="0.25">
      <c r="A365" s="253">
        <v>3382</v>
      </c>
      <c r="B365">
        <v>6411.3099999999995</v>
      </c>
      <c r="C365" s="18">
        <f>VLOOKUP(A365,'VDs DUELOS'!$D$3:$F$1571,3,0)-B365</f>
        <v>0</v>
      </c>
      <c r="D365" s="228"/>
      <c r="E365" s="230"/>
    </row>
    <row r="366" spans="1:5" x14ac:dyDescent="0.25">
      <c r="A366" s="253">
        <v>34</v>
      </c>
      <c r="B366">
        <v>65.150000000000006</v>
      </c>
      <c r="C366" s="18" t="e">
        <f>VLOOKUP(A366,'VDs DUELOS'!$D$3:$F$1571,3,0)-B366</f>
        <v>#N/A</v>
      </c>
      <c r="D366" s="228"/>
      <c r="E366" s="230"/>
    </row>
    <row r="367" spans="1:5" x14ac:dyDescent="0.25">
      <c r="A367" s="253">
        <v>34014</v>
      </c>
      <c r="B367">
        <v>2350.1800000000003</v>
      </c>
      <c r="C367" s="18" t="e">
        <f>VLOOKUP(A367,'VDs DUELOS'!$D$3:$F$1571,3,0)-B367</f>
        <v>#N/A</v>
      </c>
      <c r="D367" s="228"/>
      <c r="E367" s="230"/>
    </row>
    <row r="368" spans="1:5" x14ac:dyDescent="0.25">
      <c r="A368" s="253">
        <v>3409</v>
      </c>
      <c r="B368">
        <v>2253.12</v>
      </c>
      <c r="C368" s="18">
        <f>VLOOKUP(A368,'VDs DUELOS'!$D$3:$F$1571,3,0)-B368</f>
        <v>0</v>
      </c>
      <c r="D368" s="228"/>
      <c r="E368" s="230"/>
    </row>
    <row r="369" spans="1:5" x14ac:dyDescent="0.25">
      <c r="A369" s="253">
        <v>3433</v>
      </c>
      <c r="B369">
        <v>598.53</v>
      </c>
      <c r="C369" s="18">
        <f>VLOOKUP(A369,'VDs DUELOS'!$D$3:$F$1571,3,0)-B369</f>
        <v>0</v>
      </c>
      <c r="D369" s="228"/>
      <c r="E369" s="230"/>
    </row>
    <row r="370" spans="1:5" x14ac:dyDescent="0.25">
      <c r="A370" s="253">
        <v>3442</v>
      </c>
      <c r="B370">
        <v>2452.8700000000003</v>
      </c>
      <c r="C370" s="18">
        <f>VLOOKUP(A370,'VDs DUELOS'!$D$3:$F$1571,3,0)-B370</f>
        <v>0</v>
      </c>
      <c r="D370" s="228"/>
      <c r="E370" s="230"/>
    </row>
    <row r="371" spans="1:5" x14ac:dyDescent="0.25">
      <c r="A371" s="253">
        <v>3451</v>
      </c>
      <c r="B371">
        <v>1799.5900000000001</v>
      </c>
      <c r="C371" s="18">
        <f>VLOOKUP(A371,'VDs DUELOS'!$D$3:$F$1571,3,0)-B371</f>
        <v>0</v>
      </c>
      <c r="D371" s="228"/>
      <c r="E371" s="230"/>
    </row>
    <row r="372" spans="1:5" x14ac:dyDescent="0.25">
      <c r="A372" s="253">
        <v>3470</v>
      </c>
      <c r="B372">
        <v>1607.9499999999998</v>
      </c>
      <c r="C372" s="18">
        <f>VLOOKUP(A372,'VDs DUELOS'!$D$3:$F$1571,3,0)-B372</f>
        <v>0</v>
      </c>
      <c r="D372" s="228"/>
      <c r="E372" s="230"/>
    </row>
    <row r="373" spans="1:5" x14ac:dyDescent="0.25">
      <c r="A373" s="253">
        <v>352</v>
      </c>
      <c r="B373">
        <v>1720.52</v>
      </c>
      <c r="C373" s="18">
        <f>VLOOKUP(A373,'VDs DUELOS'!$D$3:$F$1571,3,0)-B373</f>
        <v>0</v>
      </c>
      <c r="D373" s="228"/>
      <c r="E373" s="230"/>
    </row>
    <row r="374" spans="1:5" x14ac:dyDescent="0.25">
      <c r="A374" s="253">
        <v>354</v>
      </c>
      <c r="B374">
        <v>1253.4199999999998</v>
      </c>
      <c r="C374" s="18">
        <f>VLOOKUP(A374,'VDs DUELOS'!$D$3:$F$1571,3,0)-B374</f>
        <v>0</v>
      </c>
      <c r="D374" s="228"/>
      <c r="E374" s="230"/>
    </row>
    <row r="375" spans="1:5" x14ac:dyDescent="0.25">
      <c r="A375" s="253">
        <v>3566</v>
      </c>
      <c r="B375">
        <v>471.06</v>
      </c>
      <c r="C375" s="18">
        <f>VLOOKUP(A375,'VDs DUELOS'!$D$3:$F$1571,3,0)-B375</f>
        <v>0</v>
      </c>
      <c r="D375" s="228"/>
      <c r="E375" s="230"/>
    </row>
    <row r="376" spans="1:5" x14ac:dyDescent="0.25">
      <c r="A376" s="253">
        <v>3589</v>
      </c>
      <c r="B376">
        <v>1235.17</v>
      </c>
      <c r="C376" s="18">
        <f>VLOOKUP(A376,'VDs DUELOS'!$D$3:$F$1571,3,0)-B376</f>
        <v>0</v>
      </c>
      <c r="D376" s="228"/>
      <c r="E376" s="230"/>
    </row>
    <row r="377" spans="1:5" x14ac:dyDescent="0.25">
      <c r="A377" s="253">
        <v>3613</v>
      </c>
      <c r="B377">
        <v>1962.07</v>
      </c>
      <c r="C377" s="18">
        <f>VLOOKUP(A377,'VDs DUELOS'!$D$3:$F$1571,3,0)-B377</f>
        <v>0</v>
      </c>
      <c r="D377" s="228"/>
      <c r="E377" s="230"/>
    </row>
    <row r="378" spans="1:5" x14ac:dyDescent="0.25">
      <c r="A378" s="253">
        <v>3619</v>
      </c>
      <c r="B378">
        <v>3705.91</v>
      </c>
      <c r="C378" s="18">
        <f>VLOOKUP(A378,'VDs DUELOS'!$D$3:$F$1571,3,0)-B378</f>
        <v>0</v>
      </c>
      <c r="D378" s="228"/>
      <c r="E378" s="230"/>
    </row>
    <row r="379" spans="1:5" x14ac:dyDescent="0.25">
      <c r="A379" s="253">
        <v>362</v>
      </c>
      <c r="B379">
        <v>956.8</v>
      </c>
      <c r="C379" s="18">
        <f>VLOOKUP(A379,'VDs DUELOS'!$D$3:$F$1571,3,0)-B379</f>
        <v>0</v>
      </c>
      <c r="D379" s="228"/>
      <c r="E379" s="230"/>
    </row>
    <row r="380" spans="1:5" x14ac:dyDescent="0.25">
      <c r="A380" s="253">
        <v>3620</v>
      </c>
      <c r="B380">
        <v>545.41</v>
      </c>
      <c r="C380" s="18">
        <f>VLOOKUP(A380,'VDs DUELOS'!$D$3:$F$1571,3,0)-B380</f>
        <v>0</v>
      </c>
      <c r="D380" s="228"/>
      <c r="E380" s="228"/>
    </row>
    <row r="381" spans="1:5" x14ac:dyDescent="0.25">
      <c r="A381" s="253">
        <v>3626</v>
      </c>
      <c r="B381">
        <v>1681.58</v>
      </c>
      <c r="C381" s="18">
        <f>VLOOKUP(A381,'VDs DUELOS'!$D$3:$F$1571,3,0)-B381</f>
        <v>0</v>
      </c>
      <c r="D381" s="228"/>
      <c r="E381" s="230"/>
    </row>
    <row r="382" spans="1:5" x14ac:dyDescent="0.25">
      <c r="A382" s="253">
        <v>363</v>
      </c>
      <c r="B382">
        <v>1019.42</v>
      </c>
      <c r="C382" s="18">
        <f>VLOOKUP(A382,'VDs DUELOS'!$D$3:$F$1571,3,0)-B382</f>
        <v>0</v>
      </c>
      <c r="D382" s="228"/>
      <c r="E382" s="230"/>
    </row>
    <row r="383" spans="1:5" x14ac:dyDescent="0.25">
      <c r="A383" s="253">
        <v>3642</v>
      </c>
      <c r="B383">
        <v>1380.33</v>
      </c>
      <c r="C383" s="18">
        <f>VLOOKUP(A383,'VDs DUELOS'!$D$3:$F$1571,3,0)-B383</f>
        <v>0</v>
      </c>
      <c r="D383" s="228"/>
      <c r="E383" s="230"/>
    </row>
    <row r="384" spans="1:5" x14ac:dyDescent="0.25">
      <c r="A384" s="253">
        <v>3643</v>
      </c>
      <c r="B384">
        <v>3347.18</v>
      </c>
      <c r="C384" s="18">
        <f>VLOOKUP(A384,'VDs DUELOS'!$D$3:$F$1571,3,0)-B384</f>
        <v>0</v>
      </c>
      <c r="D384" s="228"/>
      <c r="E384" s="230"/>
    </row>
    <row r="385" spans="1:5" x14ac:dyDescent="0.25">
      <c r="A385" s="253">
        <v>3644</v>
      </c>
      <c r="B385">
        <v>2018.5600000000002</v>
      </c>
      <c r="C385" s="18">
        <f>VLOOKUP(A385,'VDs DUELOS'!$D$3:$F$1571,3,0)-B385</f>
        <v>0</v>
      </c>
      <c r="D385" s="228"/>
      <c r="E385" s="230"/>
    </row>
    <row r="386" spans="1:5" x14ac:dyDescent="0.25">
      <c r="A386" s="253">
        <v>3650</v>
      </c>
      <c r="B386">
        <v>2819.7</v>
      </c>
      <c r="C386" s="18">
        <f>VLOOKUP(A386,'VDs DUELOS'!$D$3:$F$1571,3,0)-B386</f>
        <v>0</v>
      </c>
      <c r="D386" s="228"/>
      <c r="E386" s="230"/>
    </row>
    <row r="387" spans="1:5" x14ac:dyDescent="0.25">
      <c r="A387" s="253">
        <v>3653</v>
      </c>
      <c r="B387">
        <v>1282.48</v>
      </c>
      <c r="C387" s="18">
        <f>VLOOKUP(A387,'VDs DUELOS'!$D$3:$F$1571,3,0)-B387</f>
        <v>0</v>
      </c>
      <c r="D387" s="228"/>
      <c r="E387" s="230"/>
    </row>
    <row r="388" spans="1:5" x14ac:dyDescent="0.25">
      <c r="A388" s="253">
        <v>3655</v>
      </c>
      <c r="B388">
        <v>259.87</v>
      </c>
      <c r="C388" s="18">
        <f>VLOOKUP(A388,'VDs DUELOS'!$D$3:$F$1571,3,0)-B388</f>
        <v>0</v>
      </c>
      <c r="D388" s="228"/>
      <c r="E388" s="230"/>
    </row>
    <row r="389" spans="1:5" x14ac:dyDescent="0.25">
      <c r="A389" s="253">
        <v>3670</v>
      </c>
      <c r="B389">
        <v>1506.88</v>
      </c>
      <c r="C389" s="18">
        <f>VLOOKUP(A389,'VDs DUELOS'!$D$3:$F$1571,3,0)-B389</f>
        <v>0</v>
      </c>
      <c r="D389" s="228"/>
      <c r="E389" s="230"/>
    </row>
    <row r="390" spans="1:5" x14ac:dyDescent="0.25">
      <c r="A390" s="253">
        <v>3698</v>
      </c>
      <c r="B390">
        <v>2483.2899999999995</v>
      </c>
      <c r="C390" s="18">
        <f>VLOOKUP(A390,'VDs DUELOS'!$D$3:$F$1571,3,0)-B390</f>
        <v>0</v>
      </c>
      <c r="D390" s="228"/>
      <c r="E390" s="230"/>
    </row>
    <row r="391" spans="1:5" x14ac:dyDescent="0.25">
      <c r="A391" s="253">
        <v>3700</v>
      </c>
      <c r="B391">
        <v>642.44000000000005</v>
      </c>
      <c r="C391" s="18">
        <f>VLOOKUP(A391,'VDs DUELOS'!$D$3:$F$1571,3,0)-B391</f>
        <v>0</v>
      </c>
      <c r="D391" s="228"/>
      <c r="E391" s="230"/>
    </row>
    <row r="392" spans="1:5" x14ac:dyDescent="0.25">
      <c r="A392" s="253">
        <v>3751</v>
      </c>
      <c r="B392">
        <v>1258.19</v>
      </c>
      <c r="C392" s="18">
        <f>VLOOKUP(A392,'VDs DUELOS'!$D$3:$F$1571,3,0)-B392</f>
        <v>0</v>
      </c>
      <c r="D392" s="228"/>
      <c r="E392" s="230"/>
    </row>
    <row r="393" spans="1:5" x14ac:dyDescent="0.25">
      <c r="A393" s="253">
        <v>3752</v>
      </c>
      <c r="B393">
        <v>1259.23</v>
      </c>
      <c r="C393" s="18">
        <f>VLOOKUP(A393,'VDs DUELOS'!$D$3:$F$1571,3,0)-B393</f>
        <v>0</v>
      </c>
      <c r="D393" s="228"/>
      <c r="E393" s="230"/>
    </row>
    <row r="394" spans="1:5" x14ac:dyDescent="0.25">
      <c r="A394" s="253">
        <v>380</v>
      </c>
      <c r="B394">
        <v>1154.49</v>
      </c>
      <c r="C394" s="18">
        <f>VLOOKUP(A394,'VDs DUELOS'!$D$3:$F$1571,3,0)-B394</f>
        <v>0</v>
      </c>
      <c r="D394" s="228"/>
      <c r="E394" s="230"/>
    </row>
    <row r="395" spans="1:5" x14ac:dyDescent="0.25">
      <c r="A395" s="253">
        <v>3815</v>
      </c>
      <c r="B395">
        <v>821.37</v>
      </c>
      <c r="C395" s="18" t="e">
        <f>VLOOKUP(A395,'VDs DUELOS'!$D$3:$F$1571,3,0)-B395</f>
        <v>#N/A</v>
      </c>
      <c r="D395" s="228"/>
      <c r="E395" s="230"/>
    </row>
    <row r="396" spans="1:5" x14ac:dyDescent="0.25">
      <c r="A396" s="253">
        <v>3825</v>
      </c>
      <c r="B396">
        <v>1900.0999999999997</v>
      </c>
      <c r="C396" s="18">
        <f>VLOOKUP(A396,'VDs DUELOS'!$D$3:$F$1571,3,0)-B396</f>
        <v>0</v>
      </c>
      <c r="D396" s="228"/>
      <c r="E396" s="230"/>
    </row>
    <row r="397" spans="1:5" x14ac:dyDescent="0.25">
      <c r="A397" s="253">
        <v>3832</v>
      </c>
      <c r="B397">
        <v>446.28</v>
      </c>
      <c r="C397" s="18">
        <f>VLOOKUP(A397,'VDs DUELOS'!$D$3:$F$1571,3,0)-B397</f>
        <v>0</v>
      </c>
      <c r="D397" s="228"/>
      <c r="E397" s="230"/>
    </row>
    <row r="398" spans="1:5" x14ac:dyDescent="0.25">
      <c r="A398" s="253">
        <v>3842</v>
      </c>
      <c r="B398">
        <v>2505.1400000000003</v>
      </c>
      <c r="C398" s="18">
        <f>VLOOKUP(A398,'VDs DUELOS'!$D$3:$F$1571,3,0)-B398</f>
        <v>0</v>
      </c>
      <c r="D398" s="228"/>
      <c r="E398" s="230"/>
    </row>
    <row r="399" spans="1:5" x14ac:dyDescent="0.25">
      <c r="A399" s="253">
        <v>3852</v>
      </c>
      <c r="B399">
        <v>48.64</v>
      </c>
      <c r="C399" s="18">
        <f>VLOOKUP(A399,'VDs DUELOS'!$D$3:$F$1571,3,0)-B399</f>
        <v>0</v>
      </c>
      <c r="D399" s="228"/>
      <c r="E399" s="230"/>
    </row>
    <row r="400" spans="1:5" x14ac:dyDescent="0.25">
      <c r="A400" s="253">
        <v>3863</v>
      </c>
      <c r="B400">
        <v>2060.98</v>
      </c>
      <c r="C400" s="18">
        <f>VLOOKUP(A400,'VDs DUELOS'!$D$3:$F$1571,3,0)-B400</f>
        <v>0</v>
      </c>
      <c r="D400" s="228"/>
      <c r="E400" s="230"/>
    </row>
    <row r="401" spans="1:5" x14ac:dyDescent="0.25">
      <c r="A401" s="253">
        <v>3879</v>
      </c>
      <c r="B401">
        <v>3636.8799999999997</v>
      </c>
      <c r="C401" s="18">
        <f>VLOOKUP(A401,'VDs DUELOS'!$D$3:$F$1571,3,0)-B401</f>
        <v>0</v>
      </c>
      <c r="D401" s="228"/>
      <c r="E401" s="230"/>
    </row>
    <row r="402" spans="1:5" x14ac:dyDescent="0.25">
      <c r="A402" s="253">
        <v>388</v>
      </c>
      <c r="B402">
        <v>249</v>
      </c>
      <c r="C402" s="18">
        <f>VLOOKUP(A402,'VDs DUELOS'!$D$3:$F$1571,3,0)-B402</f>
        <v>0</v>
      </c>
      <c r="D402" s="228"/>
      <c r="E402" s="230"/>
    </row>
    <row r="403" spans="1:5" x14ac:dyDescent="0.25">
      <c r="A403" s="253">
        <v>3884</v>
      </c>
      <c r="B403">
        <v>930.45</v>
      </c>
      <c r="C403" s="18">
        <f>VLOOKUP(A403,'VDs DUELOS'!$D$3:$F$1571,3,0)-B403</f>
        <v>0</v>
      </c>
      <c r="D403" s="228"/>
      <c r="E403" s="230"/>
    </row>
    <row r="404" spans="1:5" x14ac:dyDescent="0.25">
      <c r="A404" s="253">
        <v>3894</v>
      </c>
      <c r="B404">
        <v>2231.4699999999998</v>
      </c>
      <c r="C404" s="18">
        <f>VLOOKUP(A404,'VDs DUELOS'!$D$3:$F$1571,3,0)-B404</f>
        <v>0</v>
      </c>
      <c r="D404" s="228"/>
      <c r="E404" s="230"/>
    </row>
    <row r="405" spans="1:5" x14ac:dyDescent="0.25">
      <c r="A405" s="253">
        <v>39010</v>
      </c>
      <c r="B405">
        <v>453.85</v>
      </c>
      <c r="C405" s="18">
        <f>VLOOKUP(A405,'VDs DUELOS'!$D$3:$F$1571,3,0)-B405</f>
        <v>0</v>
      </c>
      <c r="D405" s="228"/>
      <c r="E405" s="230"/>
    </row>
    <row r="406" spans="1:5" x14ac:dyDescent="0.25">
      <c r="A406" s="253">
        <v>39200</v>
      </c>
      <c r="B406">
        <v>1940.91</v>
      </c>
      <c r="C406" s="18" t="e">
        <f>VLOOKUP(A406,'VDs DUELOS'!$D$3:$F$1571,3,0)-B406</f>
        <v>#N/A</v>
      </c>
      <c r="D406" s="228"/>
      <c r="E406" s="230"/>
    </row>
    <row r="407" spans="1:5" x14ac:dyDescent="0.25">
      <c r="A407" s="253">
        <v>3930</v>
      </c>
      <c r="B407">
        <v>1257.48</v>
      </c>
      <c r="C407" s="18">
        <f>VLOOKUP(A407,'VDs DUELOS'!$D$3:$F$1571,3,0)-B407</f>
        <v>0</v>
      </c>
      <c r="D407" s="228"/>
      <c r="E407" s="230"/>
    </row>
    <row r="408" spans="1:5" x14ac:dyDescent="0.25">
      <c r="A408" s="253">
        <v>3942</v>
      </c>
      <c r="B408">
        <v>1269.26</v>
      </c>
      <c r="C408" s="18">
        <f>VLOOKUP(A408,'VDs DUELOS'!$D$3:$F$1571,3,0)-B408</f>
        <v>0</v>
      </c>
      <c r="D408" s="228"/>
      <c r="E408" s="230"/>
    </row>
    <row r="409" spans="1:5" x14ac:dyDescent="0.25">
      <c r="A409" s="253">
        <v>3968</v>
      </c>
      <c r="B409">
        <v>229.41000000000003</v>
      </c>
      <c r="C409" s="18">
        <f>VLOOKUP(A409,'VDs DUELOS'!$D$3:$F$1571,3,0)-B409</f>
        <v>0</v>
      </c>
      <c r="D409" s="228"/>
      <c r="E409" s="230"/>
    </row>
    <row r="410" spans="1:5" x14ac:dyDescent="0.25">
      <c r="A410" s="253">
        <v>39770</v>
      </c>
      <c r="B410">
        <v>907.90000000000009</v>
      </c>
      <c r="C410" s="18" t="e">
        <f>VLOOKUP(A410,'VDs DUELOS'!$D$3:$F$1571,3,0)-B410</f>
        <v>#N/A</v>
      </c>
      <c r="D410" s="228"/>
      <c r="E410" s="230"/>
    </row>
    <row r="411" spans="1:5" x14ac:dyDescent="0.25">
      <c r="A411" s="253">
        <v>39771</v>
      </c>
      <c r="B411">
        <v>1536.17</v>
      </c>
      <c r="C411" s="18" t="e">
        <f>VLOOKUP(A411,'VDs DUELOS'!$D$3:$F$1571,3,0)-B411</f>
        <v>#N/A</v>
      </c>
      <c r="D411" s="228"/>
      <c r="E411" s="230"/>
    </row>
    <row r="412" spans="1:5" x14ac:dyDescent="0.25">
      <c r="A412" s="253">
        <v>39774</v>
      </c>
      <c r="B412">
        <v>1438.96</v>
      </c>
      <c r="C412" s="18" t="e">
        <f>VLOOKUP(A412,'VDs DUELOS'!$D$3:$F$1571,3,0)-B412</f>
        <v>#N/A</v>
      </c>
      <c r="D412" s="228"/>
      <c r="E412" s="230"/>
    </row>
    <row r="413" spans="1:5" x14ac:dyDescent="0.25">
      <c r="A413" s="253">
        <v>39803</v>
      </c>
      <c r="B413">
        <v>1381.7</v>
      </c>
      <c r="C413" s="18" t="e">
        <f>VLOOKUP(A413,'VDs DUELOS'!$D$3:$F$1571,3,0)-B413</f>
        <v>#N/A</v>
      </c>
      <c r="D413" s="228"/>
      <c r="E413" s="230"/>
    </row>
    <row r="414" spans="1:5" x14ac:dyDescent="0.25">
      <c r="A414" s="253">
        <v>39833</v>
      </c>
      <c r="B414">
        <v>600.79</v>
      </c>
      <c r="C414" s="18" t="e">
        <f>VLOOKUP(A414,'VDs DUELOS'!$D$3:$F$1571,3,0)-B414</f>
        <v>#N/A</v>
      </c>
      <c r="D414" s="228"/>
      <c r="E414" s="230"/>
    </row>
    <row r="415" spans="1:5" x14ac:dyDescent="0.25">
      <c r="A415" s="253">
        <v>3988</v>
      </c>
      <c r="B415">
        <v>453.96</v>
      </c>
      <c r="C415" s="18">
        <f>VLOOKUP(A415,'VDs DUELOS'!$D$3:$F$1571,3,0)-B415</f>
        <v>0</v>
      </c>
      <c r="D415" s="228"/>
      <c r="E415" s="230"/>
    </row>
    <row r="416" spans="1:5" x14ac:dyDescent="0.25">
      <c r="A416" s="253">
        <v>4002</v>
      </c>
      <c r="B416">
        <v>268.3</v>
      </c>
      <c r="C416" s="18" t="e">
        <f>VLOOKUP(A416,'VDs DUELOS'!$D$3:$F$1571,3,0)-B416</f>
        <v>#N/A</v>
      </c>
      <c r="D416" s="228"/>
      <c r="E416" s="230"/>
    </row>
    <row r="417" spans="1:5" x14ac:dyDescent="0.25">
      <c r="A417" s="253">
        <v>4004</v>
      </c>
      <c r="B417">
        <v>898.8</v>
      </c>
      <c r="C417" s="18" t="e">
        <f>VLOOKUP(A417,'VDs DUELOS'!$D$3:$F$1571,3,0)-B417</f>
        <v>#N/A</v>
      </c>
      <c r="D417" s="228"/>
      <c r="E417" s="230"/>
    </row>
    <row r="418" spans="1:5" x14ac:dyDescent="0.25">
      <c r="A418" s="253">
        <v>40129</v>
      </c>
      <c r="B418">
        <v>1485.67</v>
      </c>
      <c r="C418" s="18" t="e">
        <f>VLOOKUP(A418,'VDs DUELOS'!$D$3:$F$1571,3,0)-B418</f>
        <v>#N/A</v>
      </c>
      <c r="D418" s="228"/>
      <c r="E418" s="230"/>
    </row>
    <row r="419" spans="1:5" x14ac:dyDescent="0.25">
      <c r="A419" s="253">
        <v>40148</v>
      </c>
      <c r="B419">
        <v>1712.44</v>
      </c>
      <c r="C419" s="18">
        <f>VLOOKUP(A419,'VDs DUELOS'!$D$3:$F$1571,3,0)-B419</f>
        <v>0</v>
      </c>
      <c r="D419" s="228"/>
      <c r="E419" s="230"/>
    </row>
    <row r="420" spans="1:5" x14ac:dyDescent="0.25">
      <c r="A420" s="253">
        <v>40192</v>
      </c>
      <c r="B420">
        <v>668.5</v>
      </c>
      <c r="C420" s="18">
        <f>VLOOKUP(A420,'VDs DUELOS'!$D$3:$F$1571,3,0)-B420</f>
        <v>0</v>
      </c>
      <c r="D420" s="228"/>
      <c r="E420" s="230"/>
    </row>
    <row r="421" spans="1:5" x14ac:dyDescent="0.25">
      <c r="A421" s="253">
        <v>40241</v>
      </c>
      <c r="B421">
        <v>266.67</v>
      </c>
      <c r="C421" s="18">
        <f>VLOOKUP(A421,'VDs DUELOS'!$D$3:$F$1571,3,0)-B421</f>
        <v>0</v>
      </c>
      <c r="D421" s="228"/>
      <c r="E421" s="230"/>
    </row>
    <row r="422" spans="1:5" x14ac:dyDescent="0.25">
      <c r="A422" s="253">
        <v>40251</v>
      </c>
      <c r="B422">
        <v>1381.45</v>
      </c>
      <c r="C422" s="18">
        <f>VLOOKUP(A422,'VDs DUELOS'!$D$3:$F$1571,3,0)-B422</f>
        <v>0</v>
      </c>
      <c r="D422" s="228"/>
      <c r="E422" s="230"/>
    </row>
    <row r="423" spans="1:5" x14ac:dyDescent="0.25">
      <c r="A423" s="253">
        <v>40255</v>
      </c>
      <c r="B423">
        <v>986.15</v>
      </c>
      <c r="C423" s="18">
        <f>VLOOKUP(A423,'VDs DUELOS'!$D$3:$F$1571,3,0)-B423</f>
        <v>0</v>
      </c>
      <c r="D423" s="228"/>
      <c r="E423" s="230"/>
    </row>
    <row r="424" spans="1:5" x14ac:dyDescent="0.25">
      <c r="A424" s="253">
        <v>40269</v>
      </c>
      <c r="B424">
        <v>1951.87</v>
      </c>
      <c r="C424" s="18">
        <f>VLOOKUP(A424,'VDs DUELOS'!$D$3:$F$1571,3,0)-B424</f>
        <v>0</v>
      </c>
      <c r="D424" s="228"/>
      <c r="E424" s="228"/>
    </row>
    <row r="425" spans="1:5" x14ac:dyDescent="0.25">
      <c r="A425" s="253">
        <v>40273</v>
      </c>
      <c r="B425">
        <v>2122.54</v>
      </c>
      <c r="C425" s="18">
        <f>VLOOKUP(A425,'VDs DUELOS'!$D$3:$F$1571,3,0)-B425</f>
        <v>0</v>
      </c>
      <c r="D425" s="228"/>
      <c r="E425" s="230"/>
    </row>
    <row r="426" spans="1:5" x14ac:dyDescent="0.25">
      <c r="A426" s="253">
        <v>40278</v>
      </c>
      <c r="B426">
        <v>3758.42</v>
      </c>
      <c r="C426" s="18">
        <f>VLOOKUP(A426,'VDs DUELOS'!$D$3:$F$1571,3,0)-B426</f>
        <v>0</v>
      </c>
      <c r="D426" s="228"/>
      <c r="E426" s="230"/>
    </row>
    <row r="427" spans="1:5" x14ac:dyDescent="0.25">
      <c r="A427" s="253">
        <v>403</v>
      </c>
      <c r="B427">
        <v>2171.19</v>
      </c>
      <c r="C427" s="18">
        <f>VLOOKUP(A427,'VDs DUELOS'!$D$3:$F$1571,3,0)-B427</f>
        <v>0</v>
      </c>
      <c r="D427" s="228"/>
      <c r="E427" s="230"/>
    </row>
    <row r="428" spans="1:5" x14ac:dyDescent="0.25">
      <c r="A428" s="253">
        <v>40322</v>
      </c>
      <c r="B428">
        <v>119</v>
      </c>
      <c r="C428" s="18">
        <f>VLOOKUP(A428,'VDs DUELOS'!$D$3:$F$1571,3,0)-B428</f>
        <v>0</v>
      </c>
      <c r="D428" s="228"/>
      <c r="E428" s="230"/>
    </row>
    <row r="429" spans="1:5" x14ac:dyDescent="0.25">
      <c r="A429" s="253">
        <v>40331</v>
      </c>
      <c r="B429">
        <v>435.13</v>
      </c>
      <c r="C429" s="18">
        <f>VLOOKUP(A429,'VDs DUELOS'!$D$3:$F$1571,3,0)-B429</f>
        <v>0</v>
      </c>
      <c r="D429" s="228"/>
      <c r="E429" s="230"/>
    </row>
    <row r="430" spans="1:5" x14ac:dyDescent="0.25">
      <c r="A430" s="253">
        <v>40337</v>
      </c>
      <c r="B430">
        <v>2848.16</v>
      </c>
      <c r="C430" s="18">
        <f>VLOOKUP(A430,'VDs DUELOS'!$D$3:$F$1571,3,0)-B430</f>
        <v>0</v>
      </c>
      <c r="D430" s="228"/>
      <c r="E430" s="230"/>
    </row>
    <row r="431" spans="1:5" x14ac:dyDescent="0.25">
      <c r="A431" s="253">
        <v>40338</v>
      </c>
      <c r="B431">
        <v>1835.43</v>
      </c>
      <c r="C431" s="18">
        <f>VLOOKUP(A431,'VDs DUELOS'!$D$3:$F$1571,3,0)-B431</f>
        <v>0</v>
      </c>
      <c r="D431" s="228"/>
      <c r="E431" s="228"/>
    </row>
    <row r="432" spans="1:5" x14ac:dyDescent="0.25">
      <c r="A432" s="253">
        <v>40383</v>
      </c>
      <c r="B432">
        <v>965.84999999999991</v>
      </c>
      <c r="C432" s="18">
        <f>VLOOKUP(A432,'VDs DUELOS'!$D$3:$F$1571,3,0)-B432</f>
        <v>0</v>
      </c>
      <c r="D432" s="228"/>
      <c r="E432" s="228"/>
    </row>
    <row r="433" spans="1:5" x14ac:dyDescent="0.25">
      <c r="A433" s="253">
        <v>40402</v>
      </c>
      <c r="B433">
        <v>2817.79</v>
      </c>
      <c r="C433" s="18">
        <f>VLOOKUP(A433,'VDs DUELOS'!$D$3:$F$1571,3,0)-B433</f>
        <v>0</v>
      </c>
      <c r="D433" s="228"/>
      <c r="E433" s="230"/>
    </row>
    <row r="434" spans="1:5" x14ac:dyDescent="0.25">
      <c r="A434" s="253">
        <v>40421</v>
      </c>
      <c r="B434">
        <v>1583.6299999999999</v>
      </c>
      <c r="C434" s="18">
        <f>VLOOKUP(A434,'VDs DUELOS'!$D$3:$F$1571,3,0)-B434</f>
        <v>0</v>
      </c>
      <c r="D434" s="228"/>
      <c r="E434" s="228"/>
    </row>
    <row r="435" spans="1:5" x14ac:dyDescent="0.25">
      <c r="A435" s="253">
        <v>40425</v>
      </c>
      <c r="B435">
        <v>3050.4</v>
      </c>
      <c r="C435" s="18">
        <f>VLOOKUP(A435,'VDs DUELOS'!$D$3:$F$1571,3,0)-B435</f>
        <v>0</v>
      </c>
      <c r="D435" s="228"/>
      <c r="E435" s="228"/>
    </row>
    <row r="436" spans="1:5" x14ac:dyDescent="0.25">
      <c r="A436" s="253">
        <v>40432</v>
      </c>
      <c r="B436">
        <v>1600.33</v>
      </c>
      <c r="C436" s="18">
        <f>VLOOKUP(A436,'VDs DUELOS'!$D$3:$F$1571,3,0)-B436</f>
        <v>0</v>
      </c>
      <c r="D436" s="228"/>
      <c r="E436" s="230"/>
    </row>
    <row r="437" spans="1:5" x14ac:dyDescent="0.25">
      <c r="A437" s="253">
        <v>40500</v>
      </c>
      <c r="B437">
        <v>1474.08</v>
      </c>
      <c r="C437" s="18">
        <f>VLOOKUP(A437,'VDs DUELOS'!$D$3:$F$1571,3,0)-B437</f>
        <v>0</v>
      </c>
      <c r="D437" s="228"/>
      <c r="E437" s="230"/>
    </row>
    <row r="438" spans="1:5" x14ac:dyDescent="0.25">
      <c r="A438" s="253">
        <v>40536</v>
      </c>
      <c r="B438">
        <v>1664.9</v>
      </c>
      <c r="C438" s="18">
        <f>VLOOKUP(A438,'VDs DUELOS'!$D$3:$F$1571,3,0)-B438</f>
        <v>0</v>
      </c>
      <c r="D438" s="228"/>
      <c r="E438" s="230"/>
    </row>
    <row r="439" spans="1:5" x14ac:dyDescent="0.25">
      <c r="A439" s="253">
        <v>40543</v>
      </c>
      <c r="B439">
        <v>1145.8000000000002</v>
      </c>
      <c r="C439" s="18">
        <f>VLOOKUP(A439,'VDs DUELOS'!$D$3:$F$1571,3,0)-B439</f>
        <v>0</v>
      </c>
      <c r="D439" s="228"/>
      <c r="E439" s="230"/>
    </row>
    <row r="440" spans="1:5" x14ac:dyDescent="0.25">
      <c r="A440" s="253">
        <v>40545</v>
      </c>
      <c r="B440">
        <v>109.7</v>
      </c>
      <c r="C440" s="18">
        <f>VLOOKUP(A440,'VDs DUELOS'!$D$3:$F$1571,3,0)-B440</f>
        <v>0</v>
      </c>
      <c r="D440" s="228"/>
      <c r="E440" s="230"/>
    </row>
    <row r="441" spans="1:5" x14ac:dyDescent="0.25">
      <c r="A441" s="253">
        <v>40601</v>
      </c>
      <c r="B441">
        <v>1332.73</v>
      </c>
      <c r="C441" s="18">
        <f>VLOOKUP(A441,'VDs DUELOS'!$D$3:$F$1571,3,0)-B441</f>
        <v>0</v>
      </c>
      <c r="D441" s="228"/>
      <c r="E441" s="230"/>
    </row>
    <row r="442" spans="1:5" x14ac:dyDescent="0.25">
      <c r="A442" s="253">
        <v>4070</v>
      </c>
      <c r="B442">
        <v>2036.29</v>
      </c>
      <c r="C442" s="18">
        <f>VLOOKUP(A442,'VDs DUELOS'!$D$3:$F$1571,3,0)-B442</f>
        <v>0</v>
      </c>
      <c r="D442" s="228"/>
      <c r="E442" s="230"/>
    </row>
    <row r="443" spans="1:5" x14ac:dyDescent="0.25">
      <c r="A443" s="253">
        <v>40995</v>
      </c>
      <c r="B443">
        <v>4250.8799999999992</v>
      </c>
      <c r="C443" s="18" t="e">
        <f>VLOOKUP(A443,'VDs DUELOS'!$D$3:$F$1571,3,0)-B443</f>
        <v>#N/A</v>
      </c>
      <c r="D443" s="228"/>
      <c r="E443" s="230"/>
    </row>
    <row r="444" spans="1:5" x14ac:dyDescent="0.25">
      <c r="A444" s="253">
        <v>41</v>
      </c>
      <c r="B444">
        <v>305.69</v>
      </c>
      <c r="C444" s="18">
        <f>VLOOKUP(A444,'VDs DUELOS'!$D$3:$F$1571,3,0)-B444</f>
        <v>0</v>
      </c>
      <c r="D444" s="228"/>
      <c r="E444" s="230"/>
    </row>
    <row r="445" spans="1:5" x14ac:dyDescent="0.25">
      <c r="A445" s="253">
        <v>4112</v>
      </c>
      <c r="B445">
        <v>1808.36</v>
      </c>
      <c r="C445" s="18">
        <f>VLOOKUP(A445,'VDs DUELOS'!$D$3:$F$1571,3,0)-B445</f>
        <v>0</v>
      </c>
      <c r="D445" s="228"/>
      <c r="E445" s="228"/>
    </row>
    <row r="446" spans="1:5" x14ac:dyDescent="0.25">
      <c r="A446" s="253">
        <v>4116</v>
      </c>
      <c r="B446">
        <v>513</v>
      </c>
      <c r="C446" s="18">
        <f>VLOOKUP(A446,'VDs DUELOS'!$D$3:$F$1571,3,0)-B446</f>
        <v>0</v>
      </c>
      <c r="D446" s="228"/>
      <c r="E446" s="230"/>
    </row>
    <row r="447" spans="1:5" x14ac:dyDescent="0.25">
      <c r="A447" s="253">
        <v>4141</v>
      </c>
      <c r="B447">
        <v>3122.9500000000003</v>
      </c>
      <c r="C447" s="18">
        <f>VLOOKUP(A447,'VDs DUELOS'!$D$3:$F$1571,3,0)-B447</f>
        <v>0</v>
      </c>
      <c r="D447" s="228"/>
      <c r="E447" s="228"/>
    </row>
    <row r="448" spans="1:5" x14ac:dyDescent="0.25">
      <c r="A448" s="253">
        <v>42112</v>
      </c>
      <c r="B448">
        <v>1963.1000000000001</v>
      </c>
      <c r="C448" s="18">
        <f>VLOOKUP(A448,'VDs DUELOS'!$D$3:$F$1571,3,0)-B448</f>
        <v>0</v>
      </c>
      <c r="D448" s="228"/>
      <c r="E448" s="230"/>
    </row>
    <row r="449" spans="1:5" x14ac:dyDescent="0.25">
      <c r="A449" s="253">
        <v>42115</v>
      </c>
      <c r="B449">
        <v>1875.33</v>
      </c>
      <c r="C449" s="18">
        <f>VLOOKUP(A449,'VDs DUELOS'!$D$3:$F$1571,3,0)-B449</f>
        <v>0</v>
      </c>
      <c r="D449" s="228"/>
      <c r="E449" s="230"/>
    </row>
    <row r="450" spans="1:5" x14ac:dyDescent="0.25">
      <c r="A450" s="253">
        <v>42133</v>
      </c>
      <c r="B450">
        <v>1569.8200000000002</v>
      </c>
      <c r="C450" s="18">
        <f>VLOOKUP(A450,'VDs DUELOS'!$D$3:$F$1571,3,0)-B450</f>
        <v>0</v>
      </c>
      <c r="D450" s="228"/>
      <c r="E450" s="230"/>
    </row>
    <row r="451" spans="1:5" x14ac:dyDescent="0.25">
      <c r="A451" s="253">
        <v>42141</v>
      </c>
      <c r="B451">
        <v>2531.69</v>
      </c>
      <c r="C451" s="18">
        <f>VLOOKUP(A451,'VDs DUELOS'!$D$3:$F$1571,3,0)-B451</f>
        <v>0</v>
      </c>
      <c r="D451" s="228"/>
      <c r="E451" s="230"/>
    </row>
    <row r="452" spans="1:5" x14ac:dyDescent="0.25">
      <c r="A452" s="253">
        <v>42160</v>
      </c>
      <c r="B452">
        <v>1116.8700000000001</v>
      </c>
      <c r="C452" s="18">
        <f>VLOOKUP(A452,'VDs DUELOS'!$D$3:$F$1571,3,0)-B452</f>
        <v>0</v>
      </c>
      <c r="D452" s="228"/>
      <c r="E452" s="230"/>
    </row>
    <row r="453" spans="1:5" x14ac:dyDescent="0.25">
      <c r="A453" s="253">
        <v>42165</v>
      </c>
      <c r="B453">
        <v>1027.58</v>
      </c>
      <c r="C453" s="18">
        <f>VLOOKUP(A453,'VDs DUELOS'!$D$3:$F$1571,3,0)-B453</f>
        <v>0</v>
      </c>
      <c r="D453" s="228"/>
      <c r="E453" s="230"/>
    </row>
    <row r="454" spans="1:5" x14ac:dyDescent="0.25">
      <c r="A454" s="253">
        <v>42187</v>
      </c>
      <c r="B454">
        <v>2409.36</v>
      </c>
      <c r="C454" s="18">
        <f>VLOOKUP(A454,'VDs DUELOS'!$D$3:$F$1571,3,0)-B454</f>
        <v>0</v>
      </c>
      <c r="D454" s="228"/>
      <c r="E454" s="230"/>
    </row>
    <row r="455" spans="1:5" x14ac:dyDescent="0.25">
      <c r="A455" s="253">
        <v>42190</v>
      </c>
      <c r="B455">
        <v>903.35</v>
      </c>
      <c r="C455" s="18">
        <f>VLOOKUP(A455,'VDs DUELOS'!$D$3:$F$1571,3,0)-B455</f>
        <v>0</v>
      </c>
      <c r="D455" s="228"/>
      <c r="E455" s="230"/>
    </row>
    <row r="456" spans="1:5" x14ac:dyDescent="0.25">
      <c r="A456" s="253">
        <v>42206</v>
      </c>
      <c r="B456">
        <v>1277.5</v>
      </c>
      <c r="C456" s="18">
        <f>VLOOKUP(A456,'VDs DUELOS'!$D$3:$F$1571,3,0)-B456</f>
        <v>0</v>
      </c>
      <c r="D456" s="228"/>
      <c r="E456" s="230"/>
    </row>
    <row r="457" spans="1:5" x14ac:dyDescent="0.25">
      <c r="A457" s="253">
        <v>42211</v>
      </c>
      <c r="B457">
        <v>1164.9999999999998</v>
      </c>
      <c r="C457" s="18">
        <f>VLOOKUP(A457,'VDs DUELOS'!$D$3:$F$1571,3,0)-B457</f>
        <v>0</v>
      </c>
      <c r="D457" s="228"/>
      <c r="E457" s="230"/>
    </row>
    <row r="458" spans="1:5" x14ac:dyDescent="0.25">
      <c r="A458" s="253">
        <v>42215</v>
      </c>
      <c r="B458">
        <v>3334.9900000000002</v>
      </c>
      <c r="C458" s="18">
        <f>VLOOKUP(A458,'VDs DUELOS'!$D$3:$F$1571,3,0)-B458</f>
        <v>0</v>
      </c>
      <c r="D458" s="228"/>
      <c r="E458" s="230"/>
    </row>
    <row r="459" spans="1:5" x14ac:dyDescent="0.25">
      <c r="A459" s="253">
        <v>42217</v>
      </c>
      <c r="B459">
        <v>322</v>
      </c>
      <c r="C459" s="18">
        <f>VLOOKUP(A459,'VDs DUELOS'!$D$3:$F$1571,3,0)-B459</f>
        <v>0</v>
      </c>
      <c r="D459" s="228"/>
      <c r="E459" s="230"/>
    </row>
    <row r="460" spans="1:5" x14ac:dyDescent="0.25">
      <c r="A460" s="253">
        <v>42218</v>
      </c>
      <c r="B460">
        <v>1065.83</v>
      </c>
      <c r="C460" s="18">
        <f>VLOOKUP(A460,'VDs DUELOS'!$D$3:$F$1571,3,0)-B460</f>
        <v>0</v>
      </c>
      <c r="D460" s="228"/>
      <c r="E460" s="230"/>
    </row>
    <row r="461" spans="1:5" x14ac:dyDescent="0.25">
      <c r="A461" s="253">
        <v>42220</v>
      </c>
      <c r="B461">
        <v>196.71</v>
      </c>
      <c r="C461" s="18">
        <f>VLOOKUP(A461,'VDs DUELOS'!$D$3:$F$1571,3,0)-B461</f>
        <v>0</v>
      </c>
      <c r="D461" s="228"/>
      <c r="E461" s="230"/>
    </row>
    <row r="462" spans="1:5" x14ac:dyDescent="0.25">
      <c r="A462" s="253">
        <v>42231</v>
      </c>
      <c r="B462">
        <v>47.91</v>
      </c>
      <c r="C462" s="18">
        <f>VLOOKUP(A462,'VDs DUELOS'!$D$3:$F$1571,3,0)-B462</f>
        <v>0</v>
      </c>
      <c r="D462" s="228"/>
      <c r="E462" s="230"/>
    </row>
    <row r="463" spans="1:5" x14ac:dyDescent="0.25">
      <c r="A463" s="253">
        <v>42236</v>
      </c>
      <c r="B463">
        <v>2191.69</v>
      </c>
      <c r="C463" s="18">
        <f>VLOOKUP(A463,'VDs DUELOS'!$D$3:$F$1571,3,0)-B463</f>
        <v>0</v>
      </c>
      <c r="D463" s="228"/>
      <c r="E463" s="230"/>
    </row>
    <row r="464" spans="1:5" x14ac:dyDescent="0.25">
      <c r="A464" s="253">
        <v>42249</v>
      </c>
      <c r="B464">
        <v>472.9</v>
      </c>
      <c r="C464" s="18">
        <f>VLOOKUP(A464,'VDs DUELOS'!$D$3:$F$1571,3,0)-B464</f>
        <v>0</v>
      </c>
      <c r="D464" s="228"/>
      <c r="E464" s="230"/>
    </row>
    <row r="465" spans="1:5" x14ac:dyDescent="0.25">
      <c r="A465" s="253">
        <v>42251</v>
      </c>
      <c r="B465">
        <v>1905.53</v>
      </c>
      <c r="C465" s="18">
        <f>VLOOKUP(A465,'VDs DUELOS'!$D$3:$F$1571,3,0)-B465</f>
        <v>0</v>
      </c>
      <c r="D465" s="228"/>
      <c r="E465" s="230"/>
    </row>
    <row r="466" spans="1:5" x14ac:dyDescent="0.25">
      <c r="A466" s="253">
        <v>42252</v>
      </c>
      <c r="B466">
        <v>643.03</v>
      </c>
      <c r="C466" s="18">
        <f>VLOOKUP(A466,'VDs DUELOS'!$D$3:$F$1571,3,0)-B466</f>
        <v>0</v>
      </c>
      <c r="D466" s="228"/>
      <c r="E466" s="230"/>
    </row>
    <row r="467" spans="1:5" x14ac:dyDescent="0.25">
      <c r="A467" s="253">
        <v>42253</v>
      </c>
      <c r="B467">
        <v>63.2</v>
      </c>
      <c r="C467" s="18">
        <f>VLOOKUP(A467,'VDs DUELOS'!$D$3:$F$1571,3,0)-B467</f>
        <v>0</v>
      </c>
      <c r="D467" s="228"/>
      <c r="E467" s="230"/>
    </row>
    <row r="468" spans="1:5" x14ac:dyDescent="0.25">
      <c r="A468" s="253">
        <v>42256</v>
      </c>
      <c r="B468">
        <v>1540.55</v>
      </c>
      <c r="C468" s="18">
        <f>VLOOKUP(A468,'VDs DUELOS'!$D$3:$F$1571,3,0)-B468</f>
        <v>0</v>
      </c>
      <c r="D468" s="228"/>
      <c r="E468" s="230"/>
    </row>
    <row r="469" spans="1:5" x14ac:dyDescent="0.25">
      <c r="A469" s="253">
        <v>4226</v>
      </c>
      <c r="B469">
        <v>208.41</v>
      </c>
      <c r="C469" s="18">
        <f>VLOOKUP(A469,'VDs DUELOS'!$D$3:$F$1571,3,0)-B469</f>
        <v>0</v>
      </c>
      <c r="D469" s="228"/>
      <c r="E469" s="230"/>
    </row>
    <row r="470" spans="1:5" x14ac:dyDescent="0.25">
      <c r="A470" s="253">
        <v>42260</v>
      </c>
      <c r="B470">
        <v>1821.32</v>
      </c>
      <c r="C470" s="18">
        <f>VLOOKUP(A470,'VDs DUELOS'!$D$3:$F$1571,3,0)-B470</f>
        <v>0</v>
      </c>
      <c r="D470" s="228"/>
      <c r="E470" s="230"/>
    </row>
    <row r="471" spans="1:5" x14ac:dyDescent="0.25">
      <c r="A471" s="253">
        <v>42270</v>
      </c>
      <c r="B471">
        <v>920.49</v>
      </c>
      <c r="C471" s="18">
        <f>VLOOKUP(A471,'VDs DUELOS'!$D$3:$F$1571,3,0)-B471</f>
        <v>0</v>
      </c>
      <c r="D471" s="228"/>
      <c r="E471" s="230"/>
    </row>
    <row r="472" spans="1:5" x14ac:dyDescent="0.25">
      <c r="A472" s="253">
        <v>42276</v>
      </c>
      <c r="B472">
        <v>1079.5</v>
      </c>
      <c r="C472" s="18">
        <f>VLOOKUP(A472,'VDs DUELOS'!$D$3:$F$1571,3,0)-B472</f>
        <v>0</v>
      </c>
      <c r="D472" s="228"/>
      <c r="E472" s="230"/>
    </row>
    <row r="473" spans="1:5" x14ac:dyDescent="0.25">
      <c r="A473" s="253">
        <v>42293</v>
      </c>
      <c r="B473">
        <v>1872.4899999999998</v>
      </c>
      <c r="C473" s="18">
        <f>VLOOKUP(A473,'VDs DUELOS'!$D$3:$F$1571,3,0)-B473</f>
        <v>0</v>
      </c>
      <c r="D473" s="228"/>
      <c r="E473" s="230"/>
    </row>
    <row r="474" spans="1:5" x14ac:dyDescent="0.25">
      <c r="A474" s="253">
        <v>42297</v>
      </c>
      <c r="B474">
        <v>1465.22</v>
      </c>
      <c r="C474" s="18">
        <f>VLOOKUP(A474,'VDs DUELOS'!$D$3:$F$1571,3,0)-B474</f>
        <v>0</v>
      </c>
      <c r="D474" s="228"/>
      <c r="E474" s="230"/>
    </row>
    <row r="475" spans="1:5" x14ac:dyDescent="0.25">
      <c r="A475" s="253">
        <v>42298</v>
      </c>
      <c r="B475">
        <v>640.55000000000007</v>
      </c>
      <c r="C475" s="18">
        <f>VLOOKUP(A475,'VDs DUELOS'!$D$3:$F$1571,3,0)-B475</f>
        <v>0</v>
      </c>
      <c r="D475" s="228"/>
      <c r="E475" s="230"/>
    </row>
    <row r="476" spans="1:5" x14ac:dyDescent="0.25">
      <c r="A476" s="253">
        <v>423</v>
      </c>
      <c r="B476">
        <v>1429.1799999999998</v>
      </c>
      <c r="C476" s="18">
        <f>VLOOKUP(A476,'VDs DUELOS'!$D$3:$F$1571,3,0)-B476</f>
        <v>0</v>
      </c>
      <c r="D476" s="228"/>
      <c r="E476" s="230"/>
    </row>
    <row r="477" spans="1:5" x14ac:dyDescent="0.25">
      <c r="A477" s="253">
        <v>4230</v>
      </c>
      <c r="B477">
        <v>2064.2399999999998</v>
      </c>
      <c r="C477" s="18">
        <f>VLOOKUP(A477,'VDs DUELOS'!$D$3:$F$1571,3,0)-B477</f>
        <v>0</v>
      </c>
      <c r="D477" s="228"/>
      <c r="E477" s="230"/>
    </row>
    <row r="478" spans="1:5" x14ac:dyDescent="0.25">
      <c r="A478" s="253">
        <v>42319</v>
      </c>
      <c r="B478">
        <v>1536.25</v>
      </c>
      <c r="C478" s="18">
        <f>VLOOKUP(A478,'VDs DUELOS'!$D$3:$F$1571,3,0)-B478</f>
        <v>0</v>
      </c>
      <c r="D478" s="228"/>
      <c r="E478" s="230"/>
    </row>
    <row r="479" spans="1:5" x14ac:dyDescent="0.25">
      <c r="A479" s="253">
        <v>42320</v>
      </c>
      <c r="B479">
        <v>2028.75</v>
      </c>
      <c r="C479" s="18">
        <f>VLOOKUP(A479,'VDs DUELOS'!$D$3:$F$1571,3,0)-B479</f>
        <v>0</v>
      </c>
      <c r="D479" s="228"/>
      <c r="E479" s="230"/>
    </row>
    <row r="480" spans="1:5" x14ac:dyDescent="0.25">
      <c r="A480" s="253">
        <v>42326</v>
      </c>
      <c r="B480">
        <v>1206.3300000000002</v>
      </c>
      <c r="C480" s="18">
        <f>VLOOKUP(A480,'VDs DUELOS'!$D$3:$F$1571,3,0)-B480</f>
        <v>0</v>
      </c>
      <c r="D480" s="228"/>
      <c r="E480" s="230"/>
    </row>
    <row r="481" spans="1:5" x14ac:dyDescent="0.25">
      <c r="A481" s="253">
        <v>42330</v>
      </c>
      <c r="B481">
        <v>158.19</v>
      </c>
      <c r="C481" s="18">
        <f>VLOOKUP(A481,'VDs DUELOS'!$D$3:$F$1571,3,0)-B481</f>
        <v>0</v>
      </c>
      <c r="D481" s="228"/>
      <c r="E481" s="230"/>
    </row>
    <row r="482" spans="1:5" x14ac:dyDescent="0.25">
      <c r="A482" s="253">
        <v>42348</v>
      </c>
      <c r="B482">
        <v>3136.02</v>
      </c>
      <c r="C482" s="18">
        <f>VLOOKUP(A482,'VDs DUELOS'!$D$3:$F$1571,3,0)-B482</f>
        <v>0</v>
      </c>
      <c r="D482" s="228"/>
      <c r="E482" s="230"/>
    </row>
    <row r="483" spans="1:5" x14ac:dyDescent="0.25">
      <c r="A483" s="253">
        <v>42351</v>
      </c>
      <c r="B483">
        <v>389.15</v>
      </c>
      <c r="C483" s="18">
        <f>VLOOKUP(A483,'VDs DUELOS'!$D$3:$F$1571,3,0)-B483</f>
        <v>0</v>
      </c>
      <c r="D483" s="228"/>
      <c r="E483" s="230"/>
    </row>
    <row r="484" spans="1:5" x14ac:dyDescent="0.25">
      <c r="A484" s="253">
        <v>42356</v>
      </c>
      <c r="B484">
        <v>2102.12</v>
      </c>
      <c r="C484" s="18">
        <f>VLOOKUP(A484,'VDs DUELOS'!$D$3:$F$1571,3,0)-B484</f>
        <v>0</v>
      </c>
      <c r="D484" s="228"/>
      <c r="E484" s="230"/>
    </row>
    <row r="485" spans="1:5" x14ac:dyDescent="0.25">
      <c r="A485" s="253">
        <v>42366</v>
      </c>
      <c r="B485">
        <v>1666.72</v>
      </c>
      <c r="C485" s="18">
        <f>VLOOKUP(A485,'VDs DUELOS'!$D$3:$F$1571,3,0)-B485</f>
        <v>0</v>
      </c>
      <c r="D485" s="228"/>
      <c r="E485" s="230"/>
    </row>
    <row r="486" spans="1:5" x14ac:dyDescent="0.25">
      <c r="A486" s="253">
        <v>42369</v>
      </c>
      <c r="B486">
        <v>841.42000000000007</v>
      </c>
      <c r="C486" s="18">
        <f>VLOOKUP(A486,'VDs DUELOS'!$D$3:$F$1571,3,0)-B486</f>
        <v>0</v>
      </c>
      <c r="D486" s="228"/>
      <c r="E486" s="230"/>
    </row>
    <row r="487" spans="1:5" x14ac:dyDescent="0.25">
      <c r="A487" s="253">
        <v>42381</v>
      </c>
      <c r="B487">
        <v>8008.2699999999995</v>
      </c>
      <c r="C487" s="18">
        <f>VLOOKUP(A487,'VDs DUELOS'!$D$3:$F$1571,3,0)-B487</f>
        <v>0</v>
      </c>
      <c r="D487" s="228"/>
      <c r="E487" s="230"/>
    </row>
    <row r="488" spans="1:5" x14ac:dyDescent="0.25">
      <c r="A488" s="253">
        <v>42384</v>
      </c>
      <c r="B488">
        <v>1019.56</v>
      </c>
      <c r="C488" s="18">
        <f>VLOOKUP(A488,'VDs DUELOS'!$D$3:$F$1571,3,0)-B488</f>
        <v>0</v>
      </c>
      <c r="D488" s="228"/>
      <c r="E488" s="230"/>
    </row>
    <row r="489" spans="1:5" x14ac:dyDescent="0.25">
      <c r="A489" s="253">
        <v>42393</v>
      </c>
      <c r="B489">
        <v>1966.55</v>
      </c>
      <c r="C489" s="18">
        <f>VLOOKUP(A489,'VDs DUELOS'!$D$3:$F$1571,3,0)-B489</f>
        <v>0</v>
      </c>
      <c r="D489" s="228"/>
      <c r="E489" s="230"/>
    </row>
    <row r="490" spans="1:5" x14ac:dyDescent="0.25">
      <c r="A490" s="253">
        <v>42394</v>
      </c>
      <c r="B490">
        <v>515.66</v>
      </c>
      <c r="C490" s="18">
        <f>VLOOKUP(A490,'VDs DUELOS'!$D$3:$F$1571,3,0)-B490</f>
        <v>0</v>
      </c>
      <c r="D490" s="228"/>
      <c r="E490" s="230"/>
    </row>
    <row r="491" spans="1:5" x14ac:dyDescent="0.25">
      <c r="A491" s="253">
        <v>42396</v>
      </c>
      <c r="B491">
        <v>268.7</v>
      </c>
      <c r="C491" s="18">
        <f>VLOOKUP(A491,'VDs DUELOS'!$D$3:$F$1571,3,0)-B491</f>
        <v>0</v>
      </c>
      <c r="D491" s="228"/>
      <c r="E491" s="230"/>
    </row>
    <row r="492" spans="1:5" x14ac:dyDescent="0.25">
      <c r="A492" s="253">
        <v>42400</v>
      </c>
      <c r="B492">
        <v>300.52999999999997</v>
      </c>
      <c r="C492" s="18">
        <f>VLOOKUP(A492,'VDs DUELOS'!$D$3:$F$1571,3,0)-B492</f>
        <v>0</v>
      </c>
      <c r="D492" s="228"/>
      <c r="E492" s="230"/>
    </row>
    <row r="493" spans="1:5" x14ac:dyDescent="0.25">
      <c r="A493" s="253">
        <v>42401</v>
      </c>
      <c r="B493">
        <v>1028.45</v>
      </c>
      <c r="C493" s="18">
        <f>VLOOKUP(A493,'VDs DUELOS'!$D$3:$F$1571,3,0)-B493</f>
        <v>0</v>
      </c>
      <c r="D493" s="228"/>
      <c r="E493" s="230"/>
    </row>
    <row r="494" spans="1:5" x14ac:dyDescent="0.25">
      <c r="A494" s="253">
        <v>42404</v>
      </c>
      <c r="B494">
        <v>997.25</v>
      </c>
      <c r="C494" s="18">
        <f>VLOOKUP(A494,'VDs DUELOS'!$D$3:$F$1571,3,0)-B494</f>
        <v>0</v>
      </c>
      <c r="D494" s="228"/>
      <c r="E494" s="230"/>
    </row>
    <row r="495" spans="1:5" x14ac:dyDescent="0.25">
      <c r="A495" s="253">
        <v>42411</v>
      </c>
      <c r="B495">
        <v>2001.61</v>
      </c>
      <c r="C495" s="18">
        <f>VLOOKUP(A495,'VDs DUELOS'!$D$3:$F$1571,3,0)-B495</f>
        <v>0</v>
      </c>
      <c r="D495" s="228"/>
      <c r="E495" s="230"/>
    </row>
    <row r="496" spans="1:5" x14ac:dyDescent="0.25">
      <c r="A496" s="253">
        <v>42422</v>
      </c>
      <c r="B496">
        <v>600.4</v>
      </c>
      <c r="C496" s="18">
        <f>VLOOKUP(A496,'VDs DUELOS'!$D$3:$F$1571,3,0)-B496</f>
        <v>0</v>
      </c>
      <c r="D496" s="228"/>
      <c r="E496" s="230"/>
    </row>
    <row r="497" spans="1:5" x14ac:dyDescent="0.25">
      <c r="A497" s="253">
        <v>42435</v>
      </c>
      <c r="B497">
        <v>161.84</v>
      </c>
      <c r="C497" s="18">
        <f>VLOOKUP(A497,'VDs DUELOS'!$D$3:$F$1571,3,0)-B497</f>
        <v>0</v>
      </c>
      <c r="D497" s="228"/>
      <c r="E497" s="230"/>
    </row>
    <row r="498" spans="1:5" x14ac:dyDescent="0.25">
      <c r="A498" s="253">
        <v>42436</v>
      </c>
      <c r="B498">
        <v>546.25</v>
      </c>
      <c r="C498" s="18">
        <f>VLOOKUP(A498,'VDs DUELOS'!$D$3:$F$1571,3,0)-B498</f>
        <v>0</v>
      </c>
      <c r="D498" s="228"/>
      <c r="E498" s="230"/>
    </row>
    <row r="499" spans="1:5" x14ac:dyDescent="0.25">
      <c r="A499" s="253">
        <v>42445</v>
      </c>
      <c r="B499">
        <v>1639.48</v>
      </c>
      <c r="C499" s="18">
        <f>VLOOKUP(A499,'VDs DUELOS'!$D$3:$F$1571,3,0)-B499</f>
        <v>0</v>
      </c>
      <c r="D499" s="228"/>
      <c r="E499" s="230"/>
    </row>
    <row r="500" spans="1:5" x14ac:dyDescent="0.25">
      <c r="A500" s="253">
        <v>42448</v>
      </c>
      <c r="B500">
        <v>1616.1000000000001</v>
      </c>
      <c r="C500" s="18">
        <f>VLOOKUP(A500,'VDs DUELOS'!$D$3:$F$1571,3,0)-B500</f>
        <v>0</v>
      </c>
      <c r="D500" s="228"/>
      <c r="E500" s="230"/>
    </row>
    <row r="501" spans="1:5" x14ac:dyDescent="0.25">
      <c r="A501" s="253">
        <v>42452</v>
      </c>
      <c r="B501">
        <v>1168.92</v>
      </c>
      <c r="C501" s="18">
        <f>VLOOKUP(A501,'VDs DUELOS'!$D$3:$F$1571,3,0)-B501</f>
        <v>0</v>
      </c>
      <c r="D501" s="228"/>
      <c r="E501" s="230"/>
    </row>
    <row r="502" spans="1:5" x14ac:dyDescent="0.25">
      <c r="A502" s="253">
        <v>42457</v>
      </c>
      <c r="B502">
        <v>1946.2600000000002</v>
      </c>
      <c r="C502" s="18">
        <f>VLOOKUP(A502,'VDs DUELOS'!$D$3:$F$1571,3,0)-B502</f>
        <v>0</v>
      </c>
      <c r="D502" s="228"/>
      <c r="E502" s="230"/>
    </row>
    <row r="503" spans="1:5" x14ac:dyDescent="0.25">
      <c r="A503" s="253">
        <v>42463</v>
      </c>
      <c r="B503">
        <v>572.27</v>
      </c>
      <c r="C503" s="18">
        <f>VLOOKUP(A503,'VDs DUELOS'!$D$3:$F$1571,3,0)-B503</f>
        <v>0</v>
      </c>
      <c r="D503" s="228"/>
      <c r="E503" s="230"/>
    </row>
    <row r="504" spans="1:5" x14ac:dyDescent="0.25">
      <c r="A504" s="253">
        <v>4268</v>
      </c>
      <c r="B504">
        <v>659.88</v>
      </c>
      <c r="C504" s="18">
        <f>VLOOKUP(A504,'VDs DUELOS'!$D$3:$F$1571,3,0)-B504</f>
        <v>0</v>
      </c>
      <c r="D504" s="228"/>
      <c r="E504" s="230"/>
    </row>
    <row r="505" spans="1:5" x14ac:dyDescent="0.25">
      <c r="A505" s="253">
        <v>4289</v>
      </c>
      <c r="B505">
        <v>827.66000000000008</v>
      </c>
      <c r="C505" s="18">
        <f>VLOOKUP(A505,'VDs DUELOS'!$D$3:$F$1571,3,0)-B505</f>
        <v>0</v>
      </c>
      <c r="D505" s="228"/>
      <c r="E505" s="230"/>
    </row>
    <row r="506" spans="1:5" x14ac:dyDescent="0.25">
      <c r="A506" s="253">
        <v>4296</v>
      </c>
      <c r="B506">
        <v>1399.8899999999999</v>
      </c>
      <c r="C506" s="18">
        <f>VLOOKUP(A506,'VDs DUELOS'!$D$3:$F$1571,3,0)-B506</f>
        <v>0</v>
      </c>
      <c r="D506" s="228"/>
      <c r="E506" s="230"/>
    </row>
    <row r="507" spans="1:5" x14ac:dyDescent="0.25">
      <c r="A507" s="253">
        <v>43</v>
      </c>
      <c r="B507">
        <v>1158.4000000000001</v>
      </c>
      <c r="C507" s="18">
        <f>VLOOKUP(A507,'VDs DUELOS'!$D$3:$F$1571,3,0)-B507</f>
        <v>0</v>
      </c>
      <c r="D507" s="228"/>
      <c r="E507" s="230"/>
    </row>
    <row r="508" spans="1:5" x14ac:dyDescent="0.25">
      <c r="A508" s="253">
        <v>43004</v>
      </c>
      <c r="B508">
        <v>1806.46</v>
      </c>
      <c r="C508" s="18">
        <f>VLOOKUP(A508,'VDs DUELOS'!$D$3:$F$1571,3,0)-B508</f>
        <v>0</v>
      </c>
      <c r="D508" s="228"/>
      <c r="E508" s="230"/>
    </row>
    <row r="509" spans="1:5" x14ac:dyDescent="0.25">
      <c r="A509" s="253">
        <v>43007</v>
      </c>
      <c r="B509">
        <v>549.36999999999989</v>
      </c>
      <c r="C509" s="18">
        <f>VLOOKUP(A509,'VDs DUELOS'!$D$3:$F$1571,3,0)-B509</f>
        <v>0</v>
      </c>
      <c r="D509" s="228"/>
      <c r="E509" s="230"/>
    </row>
    <row r="510" spans="1:5" x14ac:dyDescent="0.25">
      <c r="A510" s="253">
        <v>43008</v>
      </c>
      <c r="B510">
        <v>2076.4</v>
      </c>
      <c r="C510" s="18">
        <f>VLOOKUP(A510,'VDs DUELOS'!$D$3:$F$1571,3,0)-B510</f>
        <v>0</v>
      </c>
      <c r="D510" s="228"/>
      <c r="E510" s="230"/>
    </row>
    <row r="511" spans="1:5" x14ac:dyDescent="0.25">
      <c r="A511" s="253">
        <v>43017</v>
      </c>
      <c r="B511">
        <v>630.25</v>
      </c>
      <c r="C511" s="18">
        <f>VLOOKUP(A511,'VDs DUELOS'!$D$3:$F$1571,3,0)-B511</f>
        <v>0</v>
      </c>
      <c r="D511" s="228"/>
      <c r="E511" s="230"/>
    </row>
    <row r="512" spans="1:5" x14ac:dyDescent="0.25">
      <c r="A512" s="253">
        <v>43027</v>
      </c>
      <c r="B512">
        <v>2865.6099999999997</v>
      </c>
      <c r="C512" s="18">
        <f>VLOOKUP(A512,'VDs DUELOS'!$D$3:$F$1571,3,0)-B512</f>
        <v>0</v>
      </c>
      <c r="D512" s="228"/>
      <c r="E512" s="230"/>
    </row>
    <row r="513" spans="1:5" x14ac:dyDescent="0.25">
      <c r="A513" s="253">
        <v>43030</v>
      </c>
      <c r="B513">
        <v>2772.5299999999993</v>
      </c>
      <c r="C513" s="18">
        <f>VLOOKUP(A513,'VDs DUELOS'!$D$3:$F$1571,3,0)-B513</f>
        <v>0</v>
      </c>
      <c r="D513" s="228"/>
      <c r="E513" s="228"/>
    </row>
    <row r="514" spans="1:5" x14ac:dyDescent="0.25">
      <c r="A514" s="253">
        <v>43036</v>
      </c>
      <c r="B514">
        <v>1760.34</v>
      </c>
      <c r="C514" s="18">
        <f>VLOOKUP(A514,'VDs DUELOS'!$D$3:$F$1571,3,0)-B514</f>
        <v>0</v>
      </c>
      <c r="D514" s="228"/>
      <c r="E514" s="230"/>
    </row>
    <row r="515" spans="1:5" x14ac:dyDescent="0.25">
      <c r="A515" s="253">
        <v>43077</v>
      </c>
      <c r="B515">
        <v>927.2</v>
      </c>
      <c r="C515" s="18">
        <f>VLOOKUP(A515,'VDs DUELOS'!$D$3:$F$1571,3,0)-B515</f>
        <v>0</v>
      </c>
      <c r="D515" s="228"/>
      <c r="E515" s="230"/>
    </row>
    <row r="516" spans="1:5" x14ac:dyDescent="0.25">
      <c r="A516" s="253">
        <v>43086</v>
      </c>
      <c r="B516">
        <v>3089.33</v>
      </c>
      <c r="C516" s="18">
        <f>VLOOKUP(A516,'VDs DUELOS'!$D$3:$F$1571,3,0)-B516</f>
        <v>0</v>
      </c>
      <c r="D516" s="228"/>
      <c r="E516" s="230"/>
    </row>
    <row r="517" spans="1:5" x14ac:dyDescent="0.25">
      <c r="A517" s="253">
        <v>4322</v>
      </c>
      <c r="B517">
        <v>352.02</v>
      </c>
      <c r="C517" s="18">
        <f>VLOOKUP(A517,'VDs DUELOS'!$D$3:$F$1571,3,0)-B517</f>
        <v>0</v>
      </c>
      <c r="D517" s="228"/>
      <c r="E517" s="230"/>
    </row>
    <row r="518" spans="1:5" x14ac:dyDescent="0.25">
      <c r="A518" s="253">
        <v>4323</v>
      </c>
      <c r="B518">
        <v>978.64</v>
      </c>
      <c r="C518" s="18">
        <f>VLOOKUP(A518,'VDs DUELOS'!$D$3:$F$1571,3,0)-B518</f>
        <v>0</v>
      </c>
      <c r="D518" s="228"/>
      <c r="E518" s="230"/>
    </row>
    <row r="519" spans="1:5" x14ac:dyDescent="0.25">
      <c r="A519" s="253">
        <v>433</v>
      </c>
      <c r="B519">
        <v>799.32</v>
      </c>
      <c r="C519" s="18">
        <f>VLOOKUP(A519,'VDs DUELOS'!$D$3:$F$1571,3,0)-B519</f>
        <v>0</v>
      </c>
      <c r="D519" s="228"/>
      <c r="E519" s="230"/>
    </row>
    <row r="520" spans="1:5" x14ac:dyDescent="0.25">
      <c r="A520" s="253">
        <v>436</v>
      </c>
      <c r="B520">
        <v>533.27</v>
      </c>
      <c r="C520" s="18">
        <f>VLOOKUP(A520,'VDs DUELOS'!$D$3:$F$1571,3,0)-B520</f>
        <v>0</v>
      </c>
      <c r="D520" s="228"/>
      <c r="E520" s="230"/>
    </row>
    <row r="521" spans="1:5" x14ac:dyDescent="0.25">
      <c r="A521" s="253">
        <v>438</v>
      </c>
      <c r="B521">
        <v>2312.8100000000004</v>
      </c>
      <c r="C521" s="18">
        <f>VLOOKUP(A521,'VDs DUELOS'!$D$3:$F$1571,3,0)-B521</f>
        <v>0</v>
      </c>
      <c r="D521" s="228"/>
      <c r="E521" s="230"/>
    </row>
    <row r="522" spans="1:5" x14ac:dyDescent="0.25">
      <c r="A522" s="253">
        <v>4388</v>
      </c>
      <c r="B522">
        <v>905.47</v>
      </c>
      <c r="C522" s="18">
        <f>VLOOKUP(A522,'VDs DUELOS'!$D$3:$F$1571,3,0)-B522</f>
        <v>0</v>
      </c>
      <c r="D522" s="228"/>
      <c r="E522" s="230"/>
    </row>
    <row r="523" spans="1:5" x14ac:dyDescent="0.25">
      <c r="A523" s="253">
        <v>4393</v>
      </c>
      <c r="B523">
        <v>443.57</v>
      </c>
      <c r="C523" s="18">
        <f>VLOOKUP(A523,'VDs DUELOS'!$D$3:$F$1571,3,0)-B523</f>
        <v>0</v>
      </c>
      <c r="D523" s="228"/>
      <c r="E523" s="230"/>
    </row>
    <row r="524" spans="1:5" x14ac:dyDescent="0.25">
      <c r="A524" s="253">
        <v>442</v>
      </c>
      <c r="B524">
        <v>1679.2</v>
      </c>
      <c r="C524" s="18">
        <f>VLOOKUP(A524,'VDs DUELOS'!$D$3:$F$1571,3,0)-B524</f>
        <v>0</v>
      </c>
      <c r="D524" s="228"/>
      <c r="E524" s="230"/>
    </row>
    <row r="525" spans="1:5" x14ac:dyDescent="0.25">
      <c r="A525" s="253">
        <v>4434</v>
      </c>
      <c r="B525">
        <v>2085.67</v>
      </c>
      <c r="C525" s="18">
        <f>VLOOKUP(A525,'VDs DUELOS'!$D$3:$F$1571,3,0)-B525</f>
        <v>0</v>
      </c>
      <c r="D525" s="228"/>
      <c r="E525" s="230"/>
    </row>
    <row r="526" spans="1:5" x14ac:dyDescent="0.25">
      <c r="A526" s="253">
        <v>4449</v>
      </c>
      <c r="B526">
        <v>6623.23</v>
      </c>
      <c r="C526" s="18">
        <f>VLOOKUP(A526,'VDs DUELOS'!$D$3:$F$1571,3,0)-B526</f>
        <v>0</v>
      </c>
      <c r="D526" s="228"/>
      <c r="E526" s="230"/>
    </row>
    <row r="527" spans="1:5" x14ac:dyDescent="0.25">
      <c r="A527" s="253">
        <v>446</v>
      </c>
      <c r="B527">
        <v>921.88000000000011</v>
      </c>
      <c r="C527" s="18">
        <f>VLOOKUP(A527,'VDs DUELOS'!$D$3:$F$1571,3,0)-B527</f>
        <v>0</v>
      </c>
      <c r="D527" s="228"/>
      <c r="E527" s="230"/>
    </row>
    <row r="528" spans="1:5" x14ac:dyDescent="0.25">
      <c r="A528" s="253">
        <v>4496</v>
      </c>
      <c r="B528">
        <v>771.2</v>
      </c>
      <c r="C528" s="18">
        <f>VLOOKUP(A528,'VDs DUELOS'!$D$3:$F$1571,3,0)-B528</f>
        <v>0</v>
      </c>
      <c r="D528" s="228"/>
      <c r="E528" s="230"/>
    </row>
    <row r="529" spans="1:5" x14ac:dyDescent="0.25">
      <c r="A529" s="253">
        <v>45000</v>
      </c>
      <c r="B529">
        <v>1102.5</v>
      </c>
      <c r="C529" s="18">
        <f>VLOOKUP(A529,'VDs DUELOS'!$D$3:$F$1571,3,0)-B529</f>
        <v>0</v>
      </c>
      <c r="D529" s="228"/>
      <c r="E529" s="230"/>
    </row>
    <row r="530" spans="1:5" x14ac:dyDescent="0.25">
      <c r="A530" s="253">
        <v>4507</v>
      </c>
      <c r="B530">
        <v>769.64</v>
      </c>
      <c r="C530" s="18">
        <f>VLOOKUP(A530,'VDs DUELOS'!$D$3:$F$1571,3,0)-B530</f>
        <v>0</v>
      </c>
      <c r="D530" s="228"/>
      <c r="E530" s="230"/>
    </row>
    <row r="531" spans="1:5" x14ac:dyDescent="0.25">
      <c r="A531" s="253">
        <v>45075</v>
      </c>
      <c r="B531">
        <v>6513.97</v>
      </c>
      <c r="C531" s="18">
        <f>VLOOKUP(A531,'VDs DUELOS'!$D$3:$F$1571,3,0)-B531</f>
        <v>0</v>
      </c>
      <c r="D531" s="228"/>
      <c r="E531" s="230"/>
    </row>
    <row r="532" spans="1:5" x14ac:dyDescent="0.25">
      <c r="A532" s="253">
        <v>4541</v>
      </c>
      <c r="B532">
        <v>532.24</v>
      </c>
      <c r="C532" s="18">
        <f>VLOOKUP(A532,'VDs DUELOS'!$D$3:$F$1571,3,0)-B532</f>
        <v>0</v>
      </c>
      <c r="D532" s="228"/>
      <c r="E532" s="230"/>
    </row>
    <row r="533" spans="1:5" x14ac:dyDescent="0.25">
      <c r="A533" s="253">
        <v>4564</v>
      </c>
      <c r="B533">
        <v>1830.76</v>
      </c>
      <c r="C533" s="18">
        <f>VLOOKUP(A533,'VDs DUELOS'!$D$3:$F$1571,3,0)-B533</f>
        <v>0</v>
      </c>
      <c r="D533" s="228"/>
      <c r="E533" s="230"/>
    </row>
    <row r="534" spans="1:5" x14ac:dyDescent="0.25">
      <c r="A534" s="253">
        <v>4566</v>
      </c>
      <c r="B534">
        <v>1127.1399999999999</v>
      </c>
      <c r="C534" s="18">
        <f>VLOOKUP(A534,'VDs DUELOS'!$D$3:$F$1571,3,0)-B534</f>
        <v>0</v>
      </c>
      <c r="D534" s="228"/>
      <c r="E534" s="230"/>
    </row>
    <row r="535" spans="1:5" x14ac:dyDescent="0.25">
      <c r="A535" s="253">
        <v>4581</v>
      </c>
      <c r="B535">
        <v>1131</v>
      </c>
      <c r="C535" s="18">
        <f>VLOOKUP(A535,'VDs DUELOS'!$D$3:$F$1571,3,0)-B535</f>
        <v>0</v>
      </c>
      <c r="D535" s="228"/>
      <c r="E535" s="230"/>
    </row>
    <row r="536" spans="1:5" x14ac:dyDescent="0.25">
      <c r="A536" s="253">
        <v>4584</v>
      </c>
      <c r="B536">
        <v>1858.86</v>
      </c>
      <c r="C536" s="18">
        <f>VLOOKUP(A536,'VDs DUELOS'!$D$3:$F$1571,3,0)-B536</f>
        <v>0</v>
      </c>
      <c r="D536" s="228"/>
      <c r="E536" s="230"/>
    </row>
    <row r="537" spans="1:5" x14ac:dyDescent="0.25">
      <c r="A537" s="253">
        <v>46037</v>
      </c>
      <c r="B537">
        <v>390.64</v>
      </c>
      <c r="C537" s="18">
        <f>VLOOKUP(A537,'VDs DUELOS'!$D$3:$F$1571,3,0)-B537</f>
        <v>0</v>
      </c>
      <c r="D537" s="228"/>
      <c r="E537" s="230"/>
    </row>
    <row r="538" spans="1:5" x14ac:dyDescent="0.25">
      <c r="A538" s="253">
        <v>4617</v>
      </c>
      <c r="B538">
        <v>774.9</v>
      </c>
      <c r="C538" s="18">
        <f>VLOOKUP(A538,'VDs DUELOS'!$D$3:$F$1571,3,0)-B538</f>
        <v>0</v>
      </c>
      <c r="D538" s="228"/>
      <c r="E538" s="230"/>
    </row>
    <row r="539" spans="1:5" x14ac:dyDescent="0.25">
      <c r="A539" s="253">
        <v>4639</v>
      </c>
      <c r="B539">
        <v>773.6</v>
      </c>
      <c r="C539" s="18">
        <f>VLOOKUP(A539,'VDs DUELOS'!$D$3:$F$1571,3,0)-B539</f>
        <v>0</v>
      </c>
      <c r="D539" s="228"/>
      <c r="E539" s="230"/>
    </row>
    <row r="540" spans="1:5" x14ac:dyDescent="0.25">
      <c r="A540" s="253">
        <v>4640</v>
      </c>
      <c r="B540">
        <v>1134.7099999999998</v>
      </c>
      <c r="C540" s="18">
        <f>VLOOKUP(A540,'VDs DUELOS'!$D$3:$F$1571,3,0)-B540</f>
        <v>0</v>
      </c>
      <c r="D540" s="228"/>
      <c r="E540" s="230"/>
    </row>
    <row r="541" spans="1:5" x14ac:dyDescent="0.25">
      <c r="A541" s="253">
        <v>4658</v>
      </c>
      <c r="B541">
        <v>4175.9500000000007</v>
      </c>
      <c r="C541" s="18">
        <f>VLOOKUP(A541,'VDs DUELOS'!$D$3:$F$1571,3,0)-B541</f>
        <v>0</v>
      </c>
      <c r="D541" s="228"/>
      <c r="E541" s="230"/>
    </row>
    <row r="542" spans="1:5" x14ac:dyDescent="0.25">
      <c r="A542" s="253">
        <v>4662</v>
      </c>
      <c r="B542">
        <v>1325.28</v>
      </c>
      <c r="C542" s="18">
        <f>VLOOKUP(A542,'VDs DUELOS'!$D$3:$F$1571,3,0)-B542</f>
        <v>0</v>
      </c>
      <c r="D542" s="228"/>
      <c r="E542" s="230"/>
    </row>
    <row r="543" spans="1:5" x14ac:dyDescent="0.25">
      <c r="A543" s="253">
        <v>4665</v>
      </c>
      <c r="B543">
        <v>1685.44</v>
      </c>
      <c r="C543" s="18">
        <f>VLOOKUP(A543,'VDs DUELOS'!$D$3:$F$1571,3,0)-B543</f>
        <v>0</v>
      </c>
      <c r="D543" s="228"/>
      <c r="E543" s="230"/>
    </row>
    <row r="544" spans="1:5" x14ac:dyDescent="0.25">
      <c r="A544" s="253">
        <v>4681</v>
      </c>
      <c r="B544">
        <v>1419.28</v>
      </c>
      <c r="C544" s="18">
        <f>VLOOKUP(A544,'VDs DUELOS'!$D$3:$F$1571,3,0)-B544</f>
        <v>0</v>
      </c>
      <c r="D544" s="228"/>
      <c r="E544" s="230"/>
    </row>
    <row r="545" spans="1:5" x14ac:dyDescent="0.25">
      <c r="A545" s="253">
        <v>47029</v>
      </c>
      <c r="B545">
        <v>1011.72</v>
      </c>
      <c r="C545" s="18">
        <f>VLOOKUP(A545,'VDs DUELOS'!$D$3:$F$1571,3,0)-B545</f>
        <v>0</v>
      </c>
      <c r="D545" s="228"/>
      <c r="E545" s="230"/>
    </row>
    <row r="546" spans="1:5" x14ac:dyDescent="0.25">
      <c r="A546" s="253">
        <v>47032</v>
      </c>
      <c r="B546">
        <v>1093.22</v>
      </c>
      <c r="C546" s="18">
        <f>VLOOKUP(A546,'VDs DUELOS'!$D$3:$F$1571,3,0)-B546</f>
        <v>0</v>
      </c>
      <c r="D546" s="228"/>
      <c r="E546" s="230"/>
    </row>
    <row r="547" spans="1:5" x14ac:dyDescent="0.25">
      <c r="A547" s="253">
        <v>4709</v>
      </c>
      <c r="B547">
        <v>3094.04</v>
      </c>
      <c r="C547" s="18">
        <f>VLOOKUP(A547,'VDs DUELOS'!$D$3:$F$1571,3,0)-B547</f>
        <v>0</v>
      </c>
      <c r="D547" s="228"/>
      <c r="E547" s="230"/>
    </row>
    <row r="548" spans="1:5" x14ac:dyDescent="0.25">
      <c r="A548" s="253">
        <v>4710</v>
      </c>
      <c r="B548">
        <v>80.5</v>
      </c>
      <c r="C548" s="18">
        <f>VLOOKUP(A548,'VDs DUELOS'!$D$3:$F$1571,3,0)-B548</f>
        <v>0</v>
      </c>
      <c r="D548" s="228"/>
      <c r="E548" s="230"/>
    </row>
    <row r="549" spans="1:5" x14ac:dyDescent="0.25">
      <c r="A549" s="253">
        <v>4719</v>
      </c>
      <c r="B549">
        <v>3344.86</v>
      </c>
      <c r="C549" s="18">
        <f>VLOOKUP(A549,'VDs DUELOS'!$D$3:$F$1571,3,0)-B549</f>
        <v>0</v>
      </c>
      <c r="D549" s="228"/>
      <c r="E549" s="230"/>
    </row>
    <row r="550" spans="1:5" x14ac:dyDescent="0.25">
      <c r="A550" s="253">
        <v>4735</v>
      </c>
      <c r="B550">
        <v>2670.1200000000003</v>
      </c>
      <c r="C550" s="18">
        <f>VLOOKUP(A550,'VDs DUELOS'!$D$3:$F$1571,3,0)-B550</f>
        <v>0</v>
      </c>
      <c r="D550" s="228"/>
      <c r="E550" s="230"/>
    </row>
    <row r="551" spans="1:5" x14ac:dyDescent="0.25">
      <c r="A551" s="253">
        <v>4762</v>
      </c>
      <c r="B551">
        <v>156.06</v>
      </c>
      <c r="C551" s="18">
        <f>VLOOKUP(A551,'VDs DUELOS'!$D$3:$F$1571,3,0)-B551</f>
        <v>0</v>
      </c>
      <c r="D551" s="228"/>
      <c r="E551" s="230"/>
    </row>
    <row r="552" spans="1:5" x14ac:dyDescent="0.25">
      <c r="A552" s="253">
        <v>4778</v>
      </c>
      <c r="B552">
        <v>1875.0600000000002</v>
      </c>
      <c r="C552" s="18" t="e">
        <f>VLOOKUP(A552,'VDs DUELOS'!$D$3:$F$1571,3,0)-B552</f>
        <v>#N/A</v>
      </c>
      <c r="D552" s="228"/>
      <c r="E552" s="230"/>
    </row>
    <row r="553" spans="1:5" x14ac:dyDescent="0.25">
      <c r="A553" s="253">
        <v>4784</v>
      </c>
      <c r="B553">
        <v>163.85</v>
      </c>
      <c r="C553" s="18">
        <f>VLOOKUP(A553,'VDs DUELOS'!$D$3:$F$1571,3,0)-B553</f>
        <v>0</v>
      </c>
      <c r="D553" s="228"/>
      <c r="E553" s="230"/>
    </row>
    <row r="554" spans="1:5" x14ac:dyDescent="0.25">
      <c r="A554" s="253">
        <v>481</v>
      </c>
      <c r="B554">
        <v>3320.4100000000003</v>
      </c>
      <c r="C554" s="18">
        <f>VLOOKUP(A554,'VDs DUELOS'!$D$3:$F$1571,3,0)-B554</f>
        <v>0</v>
      </c>
      <c r="D554" s="228"/>
      <c r="E554" s="230"/>
    </row>
    <row r="555" spans="1:5" x14ac:dyDescent="0.25">
      <c r="A555" s="253">
        <v>4833</v>
      </c>
      <c r="B555">
        <v>1878.03</v>
      </c>
      <c r="C555" s="18">
        <f>VLOOKUP(A555,'VDs DUELOS'!$D$3:$F$1571,3,0)-B555</f>
        <v>0</v>
      </c>
      <c r="D555" s="228"/>
      <c r="E555" s="230"/>
    </row>
    <row r="556" spans="1:5" x14ac:dyDescent="0.25">
      <c r="A556" s="253">
        <v>487</v>
      </c>
      <c r="B556">
        <v>1205.07</v>
      </c>
      <c r="C556" s="18">
        <f>VLOOKUP(A556,'VDs DUELOS'!$D$3:$F$1571,3,0)-B556</f>
        <v>0</v>
      </c>
      <c r="D556" s="228"/>
      <c r="E556" s="230"/>
    </row>
    <row r="557" spans="1:5" x14ac:dyDescent="0.25">
      <c r="A557" s="253">
        <v>4874</v>
      </c>
      <c r="B557">
        <v>586.34</v>
      </c>
      <c r="C557" s="18">
        <f>VLOOKUP(A557,'VDs DUELOS'!$D$3:$F$1571,3,0)-B557</f>
        <v>0</v>
      </c>
      <c r="D557" s="228"/>
      <c r="E557" s="230"/>
    </row>
    <row r="558" spans="1:5" x14ac:dyDescent="0.25">
      <c r="A558" s="253">
        <v>49</v>
      </c>
      <c r="B558">
        <v>244.66</v>
      </c>
      <c r="C558" s="18" t="e">
        <f>VLOOKUP(A558,'VDs DUELOS'!$D$3:$F$1571,3,0)-B558</f>
        <v>#N/A</v>
      </c>
      <c r="D558" s="228"/>
      <c r="E558" s="230"/>
    </row>
    <row r="559" spans="1:5" x14ac:dyDescent="0.25">
      <c r="A559" s="253">
        <v>4950</v>
      </c>
      <c r="B559">
        <v>1608.8200000000002</v>
      </c>
      <c r="C559" s="18">
        <f>VLOOKUP(A559,'VDs DUELOS'!$D$3:$F$1571,3,0)-B559</f>
        <v>0</v>
      </c>
      <c r="D559" s="228"/>
      <c r="E559" s="230"/>
    </row>
    <row r="560" spans="1:5" x14ac:dyDescent="0.25">
      <c r="A560" s="253">
        <v>4969</v>
      </c>
      <c r="B560">
        <v>1571.76</v>
      </c>
      <c r="C560" s="18">
        <f>VLOOKUP(A560,'VDs DUELOS'!$D$3:$F$1571,3,0)-B560</f>
        <v>0</v>
      </c>
      <c r="D560" s="228"/>
      <c r="E560" s="230"/>
    </row>
    <row r="561" spans="1:5" x14ac:dyDescent="0.25">
      <c r="A561" s="253">
        <v>4970</v>
      </c>
      <c r="B561">
        <v>2657.78</v>
      </c>
      <c r="C561" s="18">
        <f>VLOOKUP(A561,'VDs DUELOS'!$D$3:$F$1571,3,0)-B561</f>
        <v>0</v>
      </c>
      <c r="D561" s="228"/>
      <c r="E561" s="230"/>
    </row>
    <row r="562" spans="1:5" x14ac:dyDescent="0.25">
      <c r="A562" s="253">
        <v>4980</v>
      </c>
      <c r="B562">
        <v>2995.8399999999997</v>
      </c>
      <c r="C562" s="18">
        <f>VLOOKUP(A562,'VDs DUELOS'!$D$3:$F$1571,3,0)-B562</f>
        <v>0</v>
      </c>
      <c r="D562" s="228"/>
      <c r="E562" s="230"/>
    </row>
    <row r="563" spans="1:5" x14ac:dyDescent="0.25">
      <c r="A563" s="253">
        <v>50033</v>
      </c>
      <c r="B563">
        <v>240.09000000000003</v>
      </c>
      <c r="C563" s="18">
        <f>VLOOKUP(A563,'VDs DUELOS'!$D$3:$F$1571,3,0)-B563</f>
        <v>0</v>
      </c>
      <c r="D563" s="228"/>
      <c r="E563" s="230"/>
    </row>
    <row r="564" spans="1:5" x14ac:dyDescent="0.25">
      <c r="A564" s="253">
        <v>50055</v>
      </c>
      <c r="B564">
        <v>4588.55</v>
      </c>
      <c r="C564" s="18">
        <f>VLOOKUP(A564,'VDs DUELOS'!$D$3:$F$1571,3,0)-B564</f>
        <v>0</v>
      </c>
      <c r="D564" s="228"/>
      <c r="E564" s="230"/>
    </row>
    <row r="565" spans="1:5" x14ac:dyDescent="0.25">
      <c r="A565" s="253">
        <v>5006</v>
      </c>
      <c r="B565">
        <v>1482.94</v>
      </c>
      <c r="C565" s="18">
        <f>VLOOKUP(A565,'VDs DUELOS'!$D$3:$F$1571,3,0)-B565</f>
        <v>0</v>
      </c>
      <c r="D565" s="228"/>
      <c r="E565" s="230"/>
    </row>
    <row r="566" spans="1:5" x14ac:dyDescent="0.25">
      <c r="A566" s="253">
        <v>50081</v>
      </c>
      <c r="B566">
        <v>298.27</v>
      </c>
      <c r="C566" s="18">
        <f>VLOOKUP(A566,'VDs DUELOS'!$D$3:$F$1571,3,0)-B566</f>
        <v>0</v>
      </c>
      <c r="D566" s="228"/>
      <c r="E566" s="230"/>
    </row>
    <row r="567" spans="1:5" x14ac:dyDescent="0.25">
      <c r="A567" s="253">
        <v>50097</v>
      </c>
      <c r="B567">
        <v>2105.4700000000003</v>
      </c>
      <c r="C567" s="18">
        <f>VLOOKUP(A567,'VDs DUELOS'!$D$3:$F$1571,3,0)-B567</f>
        <v>0</v>
      </c>
      <c r="D567" s="228"/>
      <c r="E567" s="230"/>
    </row>
    <row r="568" spans="1:5" x14ac:dyDescent="0.25">
      <c r="A568" s="253">
        <v>50131</v>
      </c>
      <c r="B568">
        <v>1447.1599999999999</v>
      </c>
      <c r="C568" s="18">
        <f>VLOOKUP(A568,'VDs DUELOS'!$D$3:$F$1571,3,0)-B568</f>
        <v>0</v>
      </c>
      <c r="D568" s="228"/>
      <c r="E568" s="230"/>
    </row>
    <row r="569" spans="1:5" x14ac:dyDescent="0.25">
      <c r="A569" s="253">
        <v>50135</v>
      </c>
      <c r="B569">
        <v>913.57</v>
      </c>
      <c r="C569" s="18">
        <f>VLOOKUP(A569,'VDs DUELOS'!$D$3:$F$1571,3,0)-B569</f>
        <v>0</v>
      </c>
      <c r="D569" s="228"/>
      <c r="E569" s="230"/>
    </row>
    <row r="570" spans="1:5" x14ac:dyDescent="0.25">
      <c r="A570" s="253">
        <v>5016</v>
      </c>
      <c r="B570">
        <v>1326.9199999999998</v>
      </c>
      <c r="C570" s="18">
        <f>VLOOKUP(A570,'VDs DUELOS'!$D$3:$F$1571,3,0)-B570</f>
        <v>0</v>
      </c>
      <c r="D570" s="228"/>
      <c r="E570" s="228"/>
    </row>
    <row r="571" spans="1:5" x14ac:dyDescent="0.25">
      <c r="A571" s="253">
        <v>50187</v>
      </c>
      <c r="B571">
        <v>1869.29</v>
      </c>
      <c r="C571" s="18">
        <f>VLOOKUP(A571,'VDs DUELOS'!$D$3:$F$1571,3,0)-B571</f>
        <v>0</v>
      </c>
      <c r="D571" s="228"/>
      <c r="E571" s="230"/>
    </row>
    <row r="572" spans="1:5" x14ac:dyDescent="0.25">
      <c r="A572" s="253">
        <v>50209</v>
      </c>
      <c r="B572">
        <v>992.70999999999992</v>
      </c>
      <c r="C572" s="18">
        <f>VLOOKUP(A572,'VDs DUELOS'!$D$3:$F$1571,3,0)-B572</f>
        <v>0</v>
      </c>
      <c r="D572" s="228"/>
      <c r="E572" s="230"/>
    </row>
    <row r="573" spans="1:5" x14ac:dyDescent="0.25">
      <c r="A573" s="253">
        <v>50210</v>
      </c>
      <c r="B573">
        <v>1351.88</v>
      </c>
      <c r="C573" s="18">
        <f>VLOOKUP(A573,'VDs DUELOS'!$D$3:$F$1571,3,0)-B573</f>
        <v>0</v>
      </c>
      <c r="D573" s="228"/>
      <c r="E573" s="230"/>
    </row>
    <row r="574" spans="1:5" x14ac:dyDescent="0.25">
      <c r="A574" s="253">
        <v>50247</v>
      </c>
      <c r="B574">
        <v>611.16</v>
      </c>
      <c r="C574" s="18">
        <f>VLOOKUP(A574,'VDs DUELOS'!$D$3:$F$1571,3,0)-B574</f>
        <v>0</v>
      </c>
      <c r="D574" s="228"/>
      <c r="E574" s="230"/>
    </row>
    <row r="575" spans="1:5" x14ac:dyDescent="0.25">
      <c r="A575" s="253">
        <v>50253</v>
      </c>
      <c r="B575">
        <v>4180.95</v>
      </c>
      <c r="C575" s="18">
        <f>VLOOKUP(A575,'VDs DUELOS'!$D$3:$F$1571,3,0)-B575</f>
        <v>0</v>
      </c>
      <c r="D575" s="228"/>
      <c r="E575" s="230"/>
    </row>
    <row r="576" spans="1:5" x14ac:dyDescent="0.25">
      <c r="A576" s="253">
        <v>50254</v>
      </c>
      <c r="B576">
        <v>1485.13</v>
      </c>
      <c r="C576" s="18">
        <f>VLOOKUP(A576,'VDs DUELOS'!$D$3:$F$1571,3,0)-B576</f>
        <v>0</v>
      </c>
      <c r="D576" s="228"/>
      <c r="E576" s="228"/>
    </row>
    <row r="577" spans="1:5" x14ac:dyDescent="0.25">
      <c r="A577" s="253">
        <v>50255</v>
      </c>
      <c r="B577">
        <v>608.96</v>
      </c>
      <c r="C577" s="18">
        <f>VLOOKUP(A577,'VDs DUELOS'!$D$3:$F$1571,3,0)-B577</f>
        <v>0</v>
      </c>
      <c r="D577" s="228"/>
      <c r="E577" s="230"/>
    </row>
    <row r="578" spans="1:5" x14ac:dyDescent="0.25">
      <c r="A578" s="253">
        <v>50272</v>
      </c>
      <c r="B578">
        <v>653.18999999999994</v>
      </c>
      <c r="C578" s="18">
        <f>VLOOKUP(A578,'VDs DUELOS'!$D$3:$F$1571,3,0)-B578</f>
        <v>0</v>
      </c>
      <c r="D578" s="228"/>
      <c r="E578" s="228"/>
    </row>
    <row r="579" spans="1:5" x14ac:dyDescent="0.25">
      <c r="A579" s="253">
        <v>50279</v>
      </c>
      <c r="B579">
        <v>562.86</v>
      </c>
      <c r="C579" s="18">
        <f>VLOOKUP(A579,'VDs DUELOS'!$D$3:$F$1571,3,0)-B579</f>
        <v>0</v>
      </c>
      <c r="D579" s="228"/>
      <c r="E579" s="230"/>
    </row>
    <row r="580" spans="1:5" x14ac:dyDescent="0.25">
      <c r="A580" s="253">
        <v>5028</v>
      </c>
      <c r="B580">
        <v>1038.52</v>
      </c>
      <c r="C580" s="18">
        <f>VLOOKUP(A580,'VDs DUELOS'!$D$3:$F$1571,3,0)-B580</f>
        <v>0</v>
      </c>
      <c r="D580" s="228"/>
      <c r="E580" s="230"/>
    </row>
    <row r="581" spans="1:5" x14ac:dyDescent="0.25">
      <c r="A581" s="253">
        <v>50303</v>
      </c>
      <c r="B581">
        <v>1457.44</v>
      </c>
      <c r="C581" s="18">
        <f>VLOOKUP(A581,'VDs DUELOS'!$D$3:$F$1571,3,0)-B581</f>
        <v>0</v>
      </c>
      <c r="D581" s="228"/>
      <c r="E581" s="230"/>
    </row>
    <row r="582" spans="1:5" x14ac:dyDescent="0.25">
      <c r="A582" s="253">
        <v>50304</v>
      </c>
      <c r="B582">
        <v>1442.91</v>
      </c>
      <c r="C582" s="18">
        <f>VLOOKUP(A582,'VDs DUELOS'!$D$3:$F$1571,3,0)-B582</f>
        <v>0</v>
      </c>
      <c r="D582" s="228"/>
      <c r="E582" s="228"/>
    </row>
    <row r="583" spans="1:5" x14ac:dyDescent="0.25">
      <c r="A583" s="253">
        <v>5043</v>
      </c>
      <c r="B583">
        <v>3374.7400000000007</v>
      </c>
      <c r="C583" s="18">
        <f>VLOOKUP(A583,'VDs DUELOS'!$D$3:$F$1571,3,0)-B583</f>
        <v>0</v>
      </c>
      <c r="D583" s="228"/>
      <c r="E583" s="230"/>
    </row>
    <row r="584" spans="1:5" x14ac:dyDescent="0.25">
      <c r="A584" s="253">
        <v>5055</v>
      </c>
      <c r="B584">
        <v>366.48</v>
      </c>
      <c r="C584" s="18">
        <f>VLOOKUP(A584,'VDs DUELOS'!$D$3:$F$1571,3,0)-B584</f>
        <v>0</v>
      </c>
      <c r="D584" s="228"/>
      <c r="E584" s="230"/>
    </row>
    <row r="585" spans="1:5" x14ac:dyDescent="0.25">
      <c r="A585" s="253">
        <v>5068</v>
      </c>
      <c r="B585">
        <v>1124.46</v>
      </c>
      <c r="C585" s="18">
        <f>VLOOKUP(A585,'VDs DUELOS'!$D$3:$F$1571,3,0)-B585</f>
        <v>0</v>
      </c>
      <c r="D585" s="228"/>
      <c r="E585" s="228"/>
    </row>
    <row r="586" spans="1:5" x14ac:dyDescent="0.25">
      <c r="A586" s="253">
        <v>5074</v>
      </c>
      <c r="B586">
        <v>3176.2100000000005</v>
      </c>
      <c r="C586" s="18">
        <f>VLOOKUP(A586,'VDs DUELOS'!$D$3:$F$1571,3,0)-B586</f>
        <v>0</v>
      </c>
      <c r="D586" s="228"/>
      <c r="E586" s="230"/>
    </row>
    <row r="587" spans="1:5" x14ac:dyDescent="0.25">
      <c r="A587" s="253">
        <v>5077</v>
      </c>
      <c r="B587">
        <v>937.93</v>
      </c>
      <c r="C587" s="18">
        <f>VLOOKUP(A587,'VDs DUELOS'!$D$3:$F$1571,3,0)-B587</f>
        <v>0</v>
      </c>
      <c r="D587" s="228"/>
      <c r="E587" s="230"/>
    </row>
    <row r="588" spans="1:5" x14ac:dyDescent="0.25">
      <c r="A588" s="253">
        <v>51010</v>
      </c>
      <c r="B588">
        <v>956.25</v>
      </c>
      <c r="C588" s="18">
        <f>VLOOKUP(A588,'VDs DUELOS'!$D$3:$F$1571,3,0)-B588</f>
        <v>0</v>
      </c>
      <c r="D588" s="228"/>
      <c r="E588" s="230"/>
    </row>
    <row r="589" spans="1:5" x14ac:dyDescent="0.25">
      <c r="A589" s="253">
        <v>5106</v>
      </c>
      <c r="B589">
        <v>756.98</v>
      </c>
      <c r="C589" s="18">
        <f>VLOOKUP(A589,'VDs DUELOS'!$D$3:$F$1571,3,0)-B589</f>
        <v>0</v>
      </c>
      <c r="D589" s="228"/>
      <c r="E589" s="230"/>
    </row>
    <row r="590" spans="1:5" x14ac:dyDescent="0.25">
      <c r="A590" s="253">
        <v>511</v>
      </c>
      <c r="B590">
        <v>1362.3400000000001</v>
      </c>
      <c r="C590" s="18">
        <f>VLOOKUP(A590,'VDs DUELOS'!$D$3:$F$1571,3,0)-B590</f>
        <v>0</v>
      </c>
      <c r="D590" s="228"/>
      <c r="E590" s="230"/>
    </row>
    <row r="591" spans="1:5" x14ac:dyDescent="0.25">
      <c r="A591" s="253">
        <v>5111</v>
      </c>
      <c r="B591">
        <v>1157.31</v>
      </c>
      <c r="C591" s="18">
        <f>VLOOKUP(A591,'VDs DUELOS'!$D$3:$F$1571,3,0)-B591</f>
        <v>0</v>
      </c>
      <c r="D591" s="228"/>
      <c r="E591" s="230"/>
    </row>
    <row r="592" spans="1:5" x14ac:dyDescent="0.25">
      <c r="A592" s="253">
        <v>5118</v>
      </c>
      <c r="B592">
        <v>2019.8400000000004</v>
      </c>
      <c r="C592" s="18">
        <f>VLOOKUP(A592,'VDs DUELOS'!$D$3:$F$1571,3,0)-B592</f>
        <v>0</v>
      </c>
      <c r="D592" s="228"/>
      <c r="E592" s="230"/>
    </row>
    <row r="593" spans="1:5" x14ac:dyDescent="0.25">
      <c r="A593" s="253">
        <v>5121</v>
      </c>
      <c r="B593">
        <v>2825.93</v>
      </c>
      <c r="C593" s="18">
        <f>VLOOKUP(A593,'VDs DUELOS'!$D$3:$F$1571,3,0)-B593</f>
        <v>0</v>
      </c>
      <c r="D593" s="228"/>
      <c r="E593" s="228"/>
    </row>
    <row r="594" spans="1:5" x14ac:dyDescent="0.25">
      <c r="A594" s="253">
        <v>5124</v>
      </c>
      <c r="B594">
        <v>2331.04</v>
      </c>
      <c r="C594" s="18">
        <f>VLOOKUP(A594,'VDs DUELOS'!$D$3:$F$1571,3,0)-B594</f>
        <v>0</v>
      </c>
      <c r="D594" s="228"/>
      <c r="E594" s="230"/>
    </row>
    <row r="595" spans="1:5" x14ac:dyDescent="0.25">
      <c r="A595" s="253">
        <v>5134</v>
      </c>
      <c r="B595">
        <v>1849.99</v>
      </c>
      <c r="C595" s="18">
        <f>VLOOKUP(A595,'VDs DUELOS'!$D$3:$F$1571,3,0)-B595</f>
        <v>0</v>
      </c>
      <c r="D595" s="228"/>
      <c r="E595" s="230"/>
    </row>
    <row r="596" spans="1:5" x14ac:dyDescent="0.25">
      <c r="A596" s="253">
        <v>5135</v>
      </c>
      <c r="B596">
        <v>5787.6100000000006</v>
      </c>
      <c r="C596" s="18">
        <f>VLOOKUP(A596,'VDs DUELOS'!$D$3:$F$1571,3,0)-B596</f>
        <v>0</v>
      </c>
      <c r="D596" s="228"/>
      <c r="E596" s="230"/>
    </row>
    <row r="597" spans="1:5" x14ac:dyDescent="0.25">
      <c r="A597" s="253">
        <v>5142</v>
      </c>
      <c r="B597">
        <v>3558.8099999999995</v>
      </c>
      <c r="C597" s="18">
        <f>VLOOKUP(A597,'VDs DUELOS'!$D$3:$F$1571,3,0)-B597</f>
        <v>0</v>
      </c>
      <c r="D597" s="228"/>
      <c r="E597" s="230"/>
    </row>
    <row r="598" spans="1:5" x14ac:dyDescent="0.25">
      <c r="A598" s="253">
        <v>5148</v>
      </c>
      <c r="B598">
        <v>669.53000000000009</v>
      </c>
      <c r="C598" s="18">
        <f>VLOOKUP(A598,'VDs DUELOS'!$D$3:$F$1571,3,0)-B598</f>
        <v>0</v>
      </c>
      <c r="D598" s="228"/>
      <c r="E598" s="228"/>
    </row>
    <row r="599" spans="1:5" x14ac:dyDescent="0.25">
      <c r="A599" s="253">
        <v>5175</v>
      </c>
      <c r="B599">
        <v>1163.03</v>
      </c>
      <c r="C599" s="18">
        <f>VLOOKUP(A599,'VDs DUELOS'!$D$3:$F$1571,3,0)-B599</f>
        <v>0</v>
      </c>
      <c r="D599" s="228"/>
      <c r="E599" s="230"/>
    </row>
    <row r="600" spans="1:5" x14ac:dyDescent="0.25">
      <c r="A600" s="253">
        <v>5177</v>
      </c>
      <c r="B600">
        <v>2574.2399999999998</v>
      </c>
      <c r="C600" s="18">
        <f>VLOOKUP(A600,'VDs DUELOS'!$D$3:$F$1571,3,0)-B600</f>
        <v>0</v>
      </c>
      <c r="D600" s="228"/>
      <c r="E600" s="230"/>
    </row>
    <row r="601" spans="1:5" x14ac:dyDescent="0.25">
      <c r="A601" s="253">
        <v>5188</v>
      </c>
      <c r="B601">
        <v>1571.3799999999999</v>
      </c>
      <c r="C601" s="18">
        <f>VLOOKUP(A601,'VDs DUELOS'!$D$3:$F$1571,3,0)-B601</f>
        <v>0</v>
      </c>
      <c r="D601" s="228"/>
      <c r="E601" s="230"/>
    </row>
    <row r="602" spans="1:5" x14ac:dyDescent="0.25">
      <c r="A602" s="253">
        <v>5198</v>
      </c>
      <c r="B602">
        <v>294.34999999999997</v>
      </c>
      <c r="C602" s="18">
        <f>VLOOKUP(A602,'VDs DUELOS'!$D$3:$F$1571,3,0)-B602</f>
        <v>0</v>
      </c>
      <c r="D602" s="228"/>
      <c r="E602" s="230"/>
    </row>
    <row r="603" spans="1:5" x14ac:dyDescent="0.25">
      <c r="A603" s="253">
        <v>52007</v>
      </c>
      <c r="B603">
        <v>1295.3</v>
      </c>
      <c r="C603" s="18">
        <f>VLOOKUP(A603,'VDs DUELOS'!$D$3:$F$1571,3,0)-B603</f>
        <v>0</v>
      </c>
      <c r="D603" s="228"/>
      <c r="E603" s="230"/>
    </row>
    <row r="604" spans="1:5" x14ac:dyDescent="0.25">
      <c r="A604" s="253">
        <v>52009</v>
      </c>
      <c r="B604">
        <v>531.51</v>
      </c>
      <c r="C604" s="18">
        <f>VLOOKUP(A604,'VDs DUELOS'!$D$3:$F$1571,3,0)-B604</f>
        <v>0</v>
      </c>
      <c r="D604" s="228"/>
      <c r="E604" s="230"/>
    </row>
    <row r="605" spans="1:5" x14ac:dyDescent="0.25">
      <c r="A605" s="253">
        <v>5201</v>
      </c>
      <c r="B605">
        <v>329.68</v>
      </c>
      <c r="C605" s="18">
        <f>VLOOKUP(A605,'VDs DUELOS'!$D$3:$F$1571,3,0)-B605</f>
        <v>0</v>
      </c>
      <c r="D605" s="228"/>
      <c r="E605" s="230"/>
    </row>
    <row r="606" spans="1:5" x14ac:dyDescent="0.25">
      <c r="A606" s="253">
        <v>52010</v>
      </c>
      <c r="B606">
        <v>821.16</v>
      </c>
      <c r="C606" s="18">
        <f>VLOOKUP(A606,'VDs DUELOS'!$D$3:$F$1571,3,0)-B606</f>
        <v>0</v>
      </c>
      <c r="D606" s="228"/>
      <c r="E606" s="228"/>
    </row>
    <row r="607" spans="1:5" x14ac:dyDescent="0.25">
      <c r="A607" s="253">
        <v>52011</v>
      </c>
      <c r="B607">
        <v>6686.8899999999994</v>
      </c>
      <c r="C607" s="18">
        <f>VLOOKUP(A607,'VDs DUELOS'!$D$3:$F$1571,3,0)-B607</f>
        <v>0</v>
      </c>
      <c r="D607" s="228"/>
      <c r="E607" s="228"/>
    </row>
    <row r="608" spans="1:5" x14ac:dyDescent="0.25">
      <c r="A608" s="253">
        <v>52013</v>
      </c>
      <c r="B608">
        <v>1146.67</v>
      </c>
      <c r="C608" s="18">
        <f>VLOOKUP(A608,'VDs DUELOS'!$D$3:$F$1571,3,0)-B608</f>
        <v>0</v>
      </c>
      <c r="D608" s="228"/>
      <c r="E608" s="230"/>
    </row>
    <row r="609" spans="1:5" x14ac:dyDescent="0.25">
      <c r="A609" s="253">
        <v>52017</v>
      </c>
      <c r="B609">
        <v>524.75</v>
      </c>
      <c r="C609" s="18">
        <f>VLOOKUP(A609,'VDs DUELOS'!$D$3:$F$1571,3,0)-B609</f>
        <v>0</v>
      </c>
      <c r="D609" s="228"/>
      <c r="E609" s="230"/>
    </row>
    <row r="610" spans="1:5" x14ac:dyDescent="0.25">
      <c r="A610" s="253">
        <v>52033</v>
      </c>
      <c r="B610">
        <v>901.75</v>
      </c>
      <c r="C610" s="18">
        <f>VLOOKUP(A610,'VDs DUELOS'!$D$3:$F$1571,3,0)-B610</f>
        <v>0</v>
      </c>
      <c r="D610" s="228"/>
      <c r="E610" s="230"/>
    </row>
    <row r="611" spans="1:5" x14ac:dyDescent="0.25">
      <c r="A611" s="253">
        <v>52034</v>
      </c>
      <c r="B611">
        <v>585.5</v>
      </c>
      <c r="C611" s="18">
        <f>VLOOKUP(A611,'VDs DUELOS'!$D$3:$F$1571,3,0)-B611</f>
        <v>0</v>
      </c>
      <c r="D611" s="228"/>
      <c r="E611" s="230"/>
    </row>
    <row r="612" spans="1:5" x14ac:dyDescent="0.25">
      <c r="A612" s="253">
        <v>52036</v>
      </c>
      <c r="B612">
        <v>722.68</v>
      </c>
      <c r="C612" s="18">
        <f>VLOOKUP(A612,'VDs DUELOS'!$D$3:$F$1571,3,0)-B612</f>
        <v>0</v>
      </c>
      <c r="D612" s="228"/>
      <c r="E612" s="230"/>
    </row>
    <row r="613" spans="1:5" x14ac:dyDescent="0.25">
      <c r="A613" s="253">
        <v>52038</v>
      </c>
      <c r="B613">
        <v>3594.4</v>
      </c>
      <c r="C613" s="18">
        <f>VLOOKUP(A613,'VDs DUELOS'!$D$3:$F$1571,3,0)-B613</f>
        <v>0</v>
      </c>
      <c r="D613" s="228"/>
      <c r="E613" s="230"/>
    </row>
    <row r="614" spans="1:5" x14ac:dyDescent="0.25">
      <c r="A614" s="253">
        <v>52047</v>
      </c>
      <c r="B614">
        <v>469.10999999999996</v>
      </c>
      <c r="C614" s="18">
        <f>VLOOKUP(A614,'VDs DUELOS'!$D$3:$F$1571,3,0)-B614</f>
        <v>0</v>
      </c>
      <c r="D614" s="228"/>
      <c r="E614" s="230"/>
    </row>
    <row r="615" spans="1:5" x14ac:dyDescent="0.25">
      <c r="A615" s="253">
        <v>52056</v>
      </c>
      <c r="B615">
        <v>685.72</v>
      </c>
      <c r="C615" s="18">
        <f>VLOOKUP(A615,'VDs DUELOS'!$D$3:$F$1571,3,0)-B615</f>
        <v>0</v>
      </c>
      <c r="D615" s="228"/>
      <c r="E615" s="230"/>
    </row>
    <row r="616" spans="1:5" x14ac:dyDescent="0.25">
      <c r="A616" s="253">
        <v>52058</v>
      </c>
      <c r="B616">
        <v>974.49</v>
      </c>
      <c r="C616" s="18">
        <f>VLOOKUP(A616,'VDs DUELOS'!$D$3:$F$1571,3,0)-B616</f>
        <v>0</v>
      </c>
      <c r="D616" s="228"/>
      <c r="E616" s="230"/>
    </row>
    <row r="617" spans="1:5" x14ac:dyDescent="0.25">
      <c r="A617" s="253">
        <v>52061</v>
      </c>
      <c r="B617">
        <v>781.89</v>
      </c>
      <c r="C617" s="18">
        <f>VLOOKUP(A617,'VDs DUELOS'!$D$3:$F$1571,3,0)-B617</f>
        <v>0</v>
      </c>
      <c r="D617" s="228"/>
      <c r="E617" s="230"/>
    </row>
    <row r="618" spans="1:5" x14ac:dyDescent="0.25">
      <c r="A618" s="253">
        <v>5207</v>
      </c>
      <c r="B618">
        <v>1075.8599999999999</v>
      </c>
      <c r="C618" s="18">
        <f>VLOOKUP(A618,'VDs DUELOS'!$D$3:$F$1571,3,0)-B618</f>
        <v>0</v>
      </c>
      <c r="D618" s="228"/>
      <c r="E618" s="230"/>
    </row>
    <row r="619" spans="1:5" x14ac:dyDescent="0.25">
      <c r="A619" s="253">
        <v>52072</v>
      </c>
      <c r="B619">
        <v>567.78</v>
      </c>
      <c r="C619" s="18">
        <f>VLOOKUP(A619,'VDs DUELOS'!$D$3:$F$1571,3,0)-B619</f>
        <v>0</v>
      </c>
      <c r="D619" s="228"/>
      <c r="E619" s="230"/>
    </row>
    <row r="620" spans="1:5" x14ac:dyDescent="0.25">
      <c r="A620" s="253">
        <v>52078</v>
      </c>
      <c r="B620">
        <v>1206.3899999999999</v>
      </c>
      <c r="C620" s="18">
        <f>VLOOKUP(A620,'VDs DUELOS'!$D$3:$F$1571,3,0)-B620</f>
        <v>0</v>
      </c>
      <c r="D620" s="228"/>
      <c r="E620" s="230"/>
    </row>
    <row r="621" spans="1:5" x14ac:dyDescent="0.25">
      <c r="A621" s="253">
        <v>5209</v>
      </c>
      <c r="B621">
        <v>75</v>
      </c>
      <c r="C621" s="18">
        <f>VLOOKUP(A621,'VDs DUELOS'!$D$3:$F$1571,3,0)-B621</f>
        <v>0</v>
      </c>
      <c r="D621" s="228"/>
      <c r="E621" s="230"/>
    </row>
    <row r="622" spans="1:5" x14ac:dyDescent="0.25">
      <c r="A622" s="253">
        <v>52091</v>
      </c>
      <c r="B622">
        <v>1702.77</v>
      </c>
      <c r="C622" s="18">
        <f>VLOOKUP(A622,'VDs DUELOS'!$D$3:$F$1571,3,0)-B622</f>
        <v>0</v>
      </c>
      <c r="D622" s="228"/>
      <c r="E622" s="230"/>
    </row>
    <row r="623" spans="1:5" x14ac:dyDescent="0.25">
      <c r="A623" s="253">
        <v>52099</v>
      </c>
      <c r="B623">
        <v>728.22</v>
      </c>
      <c r="C623" s="18">
        <f>VLOOKUP(A623,'VDs DUELOS'!$D$3:$F$1571,3,0)-B623</f>
        <v>0</v>
      </c>
      <c r="D623" s="228"/>
      <c r="E623" s="230"/>
    </row>
    <row r="624" spans="1:5" x14ac:dyDescent="0.25">
      <c r="A624" s="253">
        <v>52100</v>
      </c>
      <c r="B624">
        <v>1961.7700000000002</v>
      </c>
      <c r="C624" s="18">
        <f>VLOOKUP(A624,'VDs DUELOS'!$D$3:$F$1571,3,0)-B624</f>
        <v>0</v>
      </c>
      <c r="D624" s="228"/>
      <c r="E624" s="230"/>
    </row>
    <row r="625" spans="1:5" x14ac:dyDescent="0.25">
      <c r="A625" s="253">
        <v>52109</v>
      </c>
      <c r="B625">
        <v>540.84999999999991</v>
      </c>
      <c r="C625" s="18">
        <f>VLOOKUP(A625,'VDs DUELOS'!$D$3:$F$1571,3,0)-B625</f>
        <v>0</v>
      </c>
      <c r="D625" s="228"/>
      <c r="E625" s="230"/>
    </row>
    <row r="626" spans="1:5" x14ac:dyDescent="0.25">
      <c r="A626" s="253">
        <v>52123</v>
      </c>
      <c r="B626">
        <v>697.6</v>
      </c>
      <c r="C626" s="18">
        <f>VLOOKUP(A626,'VDs DUELOS'!$D$3:$F$1571,3,0)-B626</f>
        <v>0</v>
      </c>
      <c r="D626" s="228"/>
      <c r="E626" s="230"/>
    </row>
    <row r="627" spans="1:5" x14ac:dyDescent="0.25">
      <c r="A627" s="253">
        <v>52124</v>
      </c>
      <c r="B627">
        <v>1208.8599999999999</v>
      </c>
      <c r="C627" s="18">
        <f>VLOOKUP(A627,'VDs DUELOS'!$D$3:$F$1571,3,0)-B627</f>
        <v>0</v>
      </c>
      <c r="D627" s="228"/>
      <c r="E627" s="230"/>
    </row>
    <row r="628" spans="1:5" x14ac:dyDescent="0.25">
      <c r="A628" s="253">
        <v>52137</v>
      </c>
      <c r="B628">
        <v>595.24</v>
      </c>
      <c r="C628" s="18">
        <f>VLOOKUP(A628,'VDs DUELOS'!$D$3:$F$1571,3,0)-B628</f>
        <v>0</v>
      </c>
      <c r="D628" s="228"/>
      <c r="E628" s="230"/>
    </row>
    <row r="629" spans="1:5" x14ac:dyDescent="0.25">
      <c r="A629" s="253">
        <v>52143</v>
      </c>
      <c r="B629">
        <v>559.68000000000006</v>
      </c>
      <c r="C629" s="18">
        <f>VLOOKUP(A629,'VDs DUELOS'!$D$3:$F$1571,3,0)-B629</f>
        <v>0</v>
      </c>
      <c r="D629" s="228"/>
      <c r="E629" s="230"/>
    </row>
    <row r="630" spans="1:5" x14ac:dyDescent="0.25">
      <c r="A630" s="253">
        <v>52145</v>
      </c>
      <c r="B630">
        <v>4651.24</v>
      </c>
      <c r="C630" s="18">
        <f>VLOOKUP(A630,'VDs DUELOS'!$D$3:$F$1571,3,0)-B630</f>
        <v>0</v>
      </c>
      <c r="D630" s="228"/>
      <c r="E630" s="230"/>
    </row>
    <row r="631" spans="1:5" x14ac:dyDescent="0.25">
      <c r="A631" s="253">
        <v>52149</v>
      </c>
      <c r="B631">
        <v>271.41999999999996</v>
      </c>
      <c r="C631" s="18">
        <f>VLOOKUP(A631,'VDs DUELOS'!$D$3:$F$1571,3,0)-B631</f>
        <v>0</v>
      </c>
      <c r="D631" s="228"/>
      <c r="E631" s="230"/>
    </row>
    <row r="632" spans="1:5" x14ac:dyDescent="0.25">
      <c r="A632" s="253">
        <v>52154</v>
      </c>
      <c r="B632">
        <v>1092.9099999999999</v>
      </c>
      <c r="C632" s="18">
        <f>VLOOKUP(A632,'VDs DUELOS'!$D$3:$F$1571,3,0)-B632</f>
        <v>0</v>
      </c>
      <c r="D632" s="228"/>
      <c r="E632" s="230"/>
    </row>
    <row r="633" spans="1:5" x14ac:dyDescent="0.25">
      <c r="A633" s="253">
        <v>52159</v>
      </c>
      <c r="B633">
        <v>3612.14</v>
      </c>
      <c r="C633" s="18">
        <f>VLOOKUP(A633,'VDs DUELOS'!$D$3:$F$1571,3,0)-B633</f>
        <v>0</v>
      </c>
      <c r="D633" s="228"/>
      <c r="E633" s="230"/>
    </row>
    <row r="634" spans="1:5" x14ac:dyDescent="0.25">
      <c r="A634" s="253">
        <v>5217</v>
      </c>
      <c r="B634">
        <v>66</v>
      </c>
      <c r="C634" s="18">
        <f>VLOOKUP(A634,'VDs DUELOS'!$D$3:$F$1571,3,0)-B634</f>
        <v>0</v>
      </c>
      <c r="D634" s="228"/>
      <c r="E634" s="230"/>
    </row>
    <row r="635" spans="1:5" x14ac:dyDescent="0.25">
      <c r="A635" s="253">
        <v>52178</v>
      </c>
      <c r="B635">
        <v>179.99</v>
      </c>
      <c r="C635" s="18">
        <f>VLOOKUP(A635,'VDs DUELOS'!$D$3:$F$1571,3,0)-B635</f>
        <v>0</v>
      </c>
      <c r="D635" s="228"/>
      <c r="E635" s="230"/>
    </row>
    <row r="636" spans="1:5" x14ac:dyDescent="0.25">
      <c r="A636" s="253">
        <v>52183</v>
      </c>
      <c r="B636">
        <v>1090.94</v>
      </c>
      <c r="C636" s="18">
        <f>VLOOKUP(A636,'VDs DUELOS'!$D$3:$F$1571,3,0)-B636</f>
        <v>0</v>
      </c>
      <c r="D636" s="228"/>
      <c r="E636" s="230"/>
    </row>
    <row r="637" spans="1:5" x14ac:dyDescent="0.25">
      <c r="A637" s="253">
        <v>52190</v>
      </c>
      <c r="B637">
        <v>1520.21</v>
      </c>
      <c r="C637" s="18">
        <f>VLOOKUP(A637,'VDs DUELOS'!$D$3:$F$1571,3,0)-B637</f>
        <v>0</v>
      </c>
      <c r="D637" s="228"/>
      <c r="E637" s="230"/>
    </row>
    <row r="638" spans="1:5" x14ac:dyDescent="0.25">
      <c r="A638" s="253">
        <v>52191</v>
      </c>
      <c r="B638">
        <v>1048.55</v>
      </c>
      <c r="C638" s="18">
        <f>VLOOKUP(A638,'VDs DUELOS'!$D$3:$F$1571,3,0)-B638</f>
        <v>0</v>
      </c>
      <c r="D638" s="228"/>
      <c r="E638" s="230"/>
    </row>
    <row r="639" spans="1:5" x14ac:dyDescent="0.25">
      <c r="A639" s="253">
        <v>52192</v>
      </c>
      <c r="B639">
        <v>467.12</v>
      </c>
      <c r="C639" s="18">
        <f>VLOOKUP(A639,'VDs DUELOS'!$D$3:$F$1571,3,0)-B639</f>
        <v>0</v>
      </c>
      <c r="D639" s="228"/>
      <c r="E639" s="230"/>
    </row>
    <row r="640" spans="1:5" x14ac:dyDescent="0.25">
      <c r="A640" s="253">
        <v>52197</v>
      </c>
      <c r="B640">
        <v>1654.15</v>
      </c>
      <c r="C640" s="18">
        <f>VLOOKUP(A640,'VDs DUELOS'!$D$3:$F$1571,3,0)-B640</f>
        <v>0</v>
      </c>
      <c r="D640" s="228"/>
      <c r="E640" s="230"/>
    </row>
    <row r="641" spans="1:5" x14ac:dyDescent="0.25">
      <c r="A641" s="253">
        <v>52199</v>
      </c>
      <c r="B641">
        <v>356.25</v>
      </c>
      <c r="C641" s="18">
        <f>VLOOKUP(A641,'VDs DUELOS'!$D$3:$F$1571,3,0)-B641</f>
        <v>0</v>
      </c>
      <c r="D641" s="228"/>
      <c r="E641" s="230"/>
    </row>
    <row r="642" spans="1:5" x14ac:dyDescent="0.25">
      <c r="A642" s="253">
        <v>52227</v>
      </c>
      <c r="B642">
        <v>795.6099999999999</v>
      </c>
      <c r="C642" s="18">
        <f>VLOOKUP(A642,'VDs DUELOS'!$D$3:$F$1571,3,0)-B642</f>
        <v>0</v>
      </c>
      <c r="D642" s="228"/>
      <c r="E642" s="230"/>
    </row>
    <row r="643" spans="1:5" x14ac:dyDescent="0.25">
      <c r="A643" s="253">
        <v>52229</v>
      </c>
      <c r="B643">
        <v>858.53</v>
      </c>
      <c r="C643" s="18">
        <f>VLOOKUP(A643,'VDs DUELOS'!$D$3:$F$1571,3,0)-B643</f>
        <v>0</v>
      </c>
      <c r="D643" s="228"/>
      <c r="E643" s="230"/>
    </row>
    <row r="644" spans="1:5" x14ac:dyDescent="0.25">
      <c r="A644" s="253">
        <v>52236</v>
      </c>
      <c r="B644">
        <v>1429.9899999999998</v>
      </c>
      <c r="C644" s="18">
        <f>VLOOKUP(A644,'VDs DUELOS'!$D$3:$F$1571,3,0)-B644</f>
        <v>0</v>
      </c>
      <c r="D644" s="228"/>
      <c r="E644" s="230"/>
    </row>
    <row r="645" spans="1:5" x14ac:dyDescent="0.25">
      <c r="A645" s="253">
        <v>52237</v>
      </c>
      <c r="B645">
        <v>464.47</v>
      </c>
      <c r="C645" s="18">
        <f>VLOOKUP(A645,'VDs DUELOS'!$D$3:$F$1571,3,0)-B645</f>
        <v>0</v>
      </c>
      <c r="D645" s="228"/>
      <c r="E645" s="230"/>
    </row>
    <row r="646" spans="1:5" x14ac:dyDescent="0.25">
      <c r="A646" s="253">
        <v>5224</v>
      </c>
      <c r="B646">
        <v>3443.93</v>
      </c>
      <c r="C646" s="18">
        <f>VLOOKUP(A646,'VDs DUELOS'!$D$3:$F$1571,3,0)-B646</f>
        <v>0</v>
      </c>
      <c r="D646" s="228"/>
      <c r="E646" s="228"/>
    </row>
    <row r="647" spans="1:5" x14ac:dyDescent="0.25">
      <c r="A647" s="253">
        <v>52244</v>
      </c>
      <c r="B647">
        <v>608.86</v>
      </c>
      <c r="C647" s="18">
        <f>VLOOKUP(A647,'VDs DUELOS'!$D$3:$F$1571,3,0)-B647</f>
        <v>0</v>
      </c>
      <c r="D647" s="228"/>
      <c r="E647" s="230"/>
    </row>
    <row r="648" spans="1:5" x14ac:dyDescent="0.25">
      <c r="A648" s="253">
        <v>52247</v>
      </c>
      <c r="B648">
        <v>1423.44</v>
      </c>
      <c r="C648" s="18">
        <f>VLOOKUP(A648,'VDs DUELOS'!$D$3:$F$1571,3,0)-B648</f>
        <v>0</v>
      </c>
      <c r="D648" s="228"/>
      <c r="E648" s="230"/>
    </row>
    <row r="649" spans="1:5" x14ac:dyDescent="0.25">
      <c r="A649" s="253">
        <v>52251</v>
      </c>
      <c r="B649">
        <v>1398.6399999999999</v>
      </c>
      <c r="C649" s="18">
        <f>VLOOKUP(A649,'VDs DUELOS'!$D$3:$F$1571,3,0)-B649</f>
        <v>0</v>
      </c>
      <c r="D649" s="228"/>
      <c r="E649" s="230"/>
    </row>
    <row r="650" spans="1:5" x14ac:dyDescent="0.25">
      <c r="A650" s="253">
        <v>52254</v>
      </c>
      <c r="B650">
        <v>2458.25</v>
      </c>
      <c r="C650" s="18">
        <f>VLOOKUP(A650,'VDs DUELOS'!$D$3:$F$1571,3,0)-B650</f>
        <v>0</v>
      </c>
      <c r="D650" s="228"/>
      <c r="E650" s="230"/>
    </row>
    <row r="651" spans="1:5" x14ac:dyDescent="0.25">
      <c r="A651" s="253">
        <v>52257</v>
      </c>
      <c r="B651">
        <v>1657.49</v>
      </c>
      <c r="C651" s="18">
        <f>VLOOKUP(A651,'VDs DUELOS'!$D$3:$F$1571,3,0)-B651</f>
        <v>0</v>
      </c>
      <c r="D651" s="228"/>
      <c r="E651" s="230"/>
    </row>
    <row r="652" spans="1:5" x14ac:dyDescent="0.25">
      <c r="A652" s="253">
        <v>52262</v>
      </c>
      <c r="B652">
        <v>1090.29</v>
      </c>
      <c r="C652" s="18">
        <f>VLOOKUP(A652,'VDs DUELOS'!$D$3:$F$1571,3,0)-B652</f>
        <v>0</v>
      </c>
      <c r="D652" s="228"/>
      <c r="E652" s="230"/>
    </row>
    <row r="653" spans="1:5" x14ac:dyDescent="0.25">
      <c r="A653" s="253">
        <v>52267</v>
      </c>
      <c r="B653">
        <v>431.6</v>
      </c>
      <c r="C653" s="18">
        <f>VLOOKUP(A653,'VDs DUELOS'!$D$3:$F$1571,3,0)-B653</f>
        <v>0</v>
      </c>
      <c r="D653" s="228"/>
      <c r="E653" s="230"/>
    </row>
    <row r="654" spans="1:5" x14ac:dyDescent="0.25">
      <c r="A654" s="253">
        <v>52270</v>
      </c>
      <c r="B654">
        <v>2958.69</v>
      </c>
      <c r="C654" s="18">
        <f>VLOOKUP(A654,'VDs DUELOS'!$D$3:$F$1571,3,0)-B654</f>
        <v>0</v>
      </c>
      <c r="D654" s="228"/>
      <c r="E654" s="230"/>
    </row>
    <row r="655" spans="1:5" x14ac:dyDescent="0.25">
      <c r="A655" s="253">
        <v>52274</v>
      </c>
      <c r="B655">
        <v>1389.58</v>
      </c>
      <c r="C655" s="18">
        <f>VLOOKUP(A655,'VDs DUELOS'!$D$3:$F$1571,3,0)-B655</f>
        <v>0</v>
      </c>
      <c r="D655" s="228"/>
      <c r="E655" s="230"/>
    </row>
    <row r="656" spans="1:5" x14ac:dyDescent="0.25">
      <c r="A656" s="253">
        <v>52281</v>
      </c>
      <c r="B656">
        <v>2233.84</v>
      </c>
      <c r="C656" s="18">
        <f>VLOOKUP(A656,'VDs DUELOS'!$D$3:$F$1571,3,0)-B656</f>
        <v>0</v>
      </c>
      <c r="D656" s="228"/>
      <c r="E656" s="230"/>
    </row>
    <row r="657" spans="1:5" x14ac:dyDescent="0.25">
      <c r="A657" s="253">
        <v>52285</v>
      </c>
      <c r="B657">
        <v>3018.4900000000007</v>
      </c>
      <c r="C657" s="18">
        <f>VLOOKUP(A657,'VDs DUELOS'!$D$3:$F$1571,3,0)-B657</f>
        <v>0</v>
      </c>
      <c r="D657" s="228"/>
      <c r="E657" s="230"/>
    </row>
    <row r="658" spans="1:5" x14ac:dyDescent="0.25">
      <c r="A658" s="253">
        <v>52286</v>
      </c>
      <c r="B658">
        <v>1550.8300000000002</v>
      </c>
      <c r="C658" s="18">
        <f>VLOOKUP(A658,'VDs DUELOS'!$D$3:$F$1571,3,0)-B658</f>
        <v>0</v>
      </c>
      <c r="D658" s="228"/>
      <c r="E658" s="230"/>
    </row>
    <row r="659" spans="1:5" x14ac:dyDescent="0.25">
      <c r="A659" s="253">
        <v>52287</v>
      </c>
      <c r="B659">
        <v>1501.19</v>
      </c>
      <c r="C659" s="18">
        <f>VLOOKUP(A659,'VDs DUELOS'!$D$3:$F$1571,3,0)-B659</f>
        <v>0</v>
      </c>
      <c r="D659" s="228"/>
      <c r="E659" s="230"/>
    </row>
    <row r="660" spans="1:5" x14ac:dyDescent="0.25">
      <c r="A660" s="253">
        <v>52306</v>
      </c>
      <c r="B660">
        <v>821.84</v>
      </c>
      <c r="C660" s="18">
        <f>VLOOKUP(A660,'VDs DUELOS'!$D$3:$F$1571,3,0)-B660</f>
        <v>0</v>
      </c>
      <c r="D660" s="228"/>
      <c r="E660" s="230"/>
    </row>
    <row r="661" spans="1:5" x14ac:dyDescent="0.25">
      <c r="A661" s="253">
        <v>52310</v>
      </c>
      <c r="B661">
        <v>95.14</v>
      </c>
      <c r="C661" s="18">
        <f>VLOOKUP(A661,'VDs DUELOS'!$D$3:$F$1571,3,0)-B661</f>
        <v>0</v>
      </c>
      <c r="D661" s="228"/>
      <c r="E661" s="230"/>
    </row>
    <row r="662" spans="1:5" x14ac:dyDescent="0.25">
      <c r="A662" s="253">
        <v>52322</v>
      </c>
      <c r="B662">
        <v>3632.5700000000006</v>
      </c>
      <c r="C662" s="18">
        <f>VLOOKUP(A662,'VDs DUELOS'!$D$3:$F$1571,3,0)-B662</f>
        <v>0</v>
      </c>
      <c r="D662" s="228"/>
      <c r="E662" s="230"/>
    </row>
    <row r="663" spans="1:5" x14ac:dyDescent="0.25">
      <c r="A663" s="253">
        <v>52329</v>
      </c>
      <c r="B663">
        <v>1091.24</v>
      </c>
      <c r="C663" s="18">
        <f>VLOOKUP(A663,'VDs DUELOS'!$D$3:$F$1571,3,0)-B663</f>
        <v>0</v>
      </c>
      <c r="D663" s="228"/>
      <c r="E663" s="230"/>
    </row>
    <row r="664" spans="1:5" x14ac:dyDescent="0.25">
      <c r="A664" s="253">
        <v>52335</v>
      </c>
      <c r="B664">
        <v>1214.6500000000001</v>
      </c>
      <c r="C664" s="18">
        <f>VLOOKUP(A664,'VDs DUELOS'!$D$3:$F$1571,3,0)-B664</f>
        <v>0</v>
      </c>
      <c r="D664" s="228"/>
      <c r="E664" s="230"/>
    </row>
    <row r="665" spans="1:5" x14ac:dyDescent="0.25">
      <c r="A665" s="253">
        <v>52340</v>
      </c>
      <c r="B665">
        <v>1167.83</v>
      </c>
      <c r="C665" s="18">
        <f>VLOOKUP(A665,'VDs DUELOS'!$D$3:$F$1571,3,0)-B665</f>
        <v>0</v>
      </c>
      <c r="D665" s="228"/>
      <c r="E665" s="230"/>
    </row>
    <row r="666" spans="1:5" x14ac:dyDescent="0.25">
      <c r="A666" s="253">
        <v>52350</v>
      </c>
      <c r="B666">
        <v>349.98</v>
      </c>
      <c r="C666" s="18">
        <f>VLOOKUP(A666,'VDs DUELOS'!$D$3:$F$1571,3,0)-B666</f>
        <v>0</v>
      </c>
      <c r="D666" s="228"/>
      <c r="E666" s="230"/>
    </row>
    <row r="667" spans="1:5" x14ac:dyDescent="0.25">
      <c r="A667" s="253">
        <v>52356</v>
      </c>
      <c r="B667">
        <v>869.3900000000001</v>
      </c>
      <c r="C667" s="18">
        <f>VLOOKUP(A667,'VDs DUELOS'!$D$3:$F$1571,3,0)-B667</f>
        <v>0</v>
      </c>
      <c r="D667" s="228"/>
      <c r="E667" s="230"/>
    </row>
    <row r="668" spans="1:5" x14ac:dyDescent="0.25">
      <c r="A668" s="253">
        <v>52362</v>
      </c>
      <c r="B668">
        <v>3019.8900000000003</v>
      </c>
      <c r="C668" s="18">
        <f>VLOOKUP(A668,'VDs DUELOS'!$D$3:$F$1571,3,0)-B668</f>
        <v>0</v>
      </c>
      <c r="D668" s="228"/>
      <c r="E668" s="230"/>
    </row>
    <row r="669" spans="1:5" x14ac:dyDescent="0.25">
      <c r="A669" s="253">
        <v>52364</v>
      </c>
      <c r="B669">
        <v>880.53</v>
      </c>
      <c r="C669" s="18">
        <f>VLOOKUP(A669,'VDs DUELOS'!$D$3:$F$1571,3,0)-B669</f>
        <v>0</v>
      </c>
      <c r="D669" s="228"/>
      <c r="E669" s="230"/>
    </row>
    <row r="670" spans="1:5" x14ac:dyDescent="0.25">
      <c r="A670" s="253">
        <v>52365</v>
      </c>
      <c r="B670">
        <v>275.88</v>
      </c>
      <c r="C670" s="18">
        <f>VLOOKUP(A670,'VDs DUELOS'!$D$3:$F$1571,3,0)-B670</f>
        <v>0</v>
      </c>
      <c r="D670" s="228"/>
      <c r="E670" s="230"/>
    </row>
    <row r="671" spans="1:5" x14ac:dyDescent="0.25">
      <c r="A671" s="253">
        <v>52368</v>
      </c>
      <c r="B671">
        <v>462.7</v>
      </c>
      <c r="C671" s="18">
        <f>VLOOKUP(A671,'VDs DUELOS'!$D$3:$F$1571,3,0)-B671</f>
        <v>0</v>
      </c>
      <c r="D671" s="228"/>
      <c r="E671" s="230"/>
    </row>
    <row r="672" spans="1:5" x14ac:dyDescent="0.25">
      <c r="A672" s="253">
        <v>52369</v>
      </c>
      <c r="B672">
        <v>256.63</v>
      </c>
      <c r="C672" s="18">
        <f>VLOOKUP(A672,'VDs DUELOS'!$D$3:$F$1571,3,0)-B672</f>
        <v>0</v>
      </c>
      <c r="D672" s="228"/>
      <c r="E672" s="230"/>
    </row>
    <row r="673" spans="1:5" x14ac:dyDescent="0.25">
      <c r="A673" s="253">
        <v>5237</v>
      </c>
      <c r="B673">
        <v>619.16</v>
      </c>
      <c r="C673" s="18">
        <f>VLOOKUP(A673,'VDs DUELOS'!$D$3:$F$1571,3,0)-B673</f>
        <v>0</v>
      </c>
      <c r="D673" s="228"/>
      <c r="E673" s="230"/>
    </row>
    <row r="674" spans="1:5" x14ac:dyDescent="0.25">
      <c r="A674" s="253">
        <v>52376</v>
      </c>
      <c r="B674">
        <v>607.52</v>
      </c>
      <c r="C674" s="18">
        <f>VLOOKUP(A674,'VDs DUELOS'!$D$3:$F$1571,3,0)-B674</f>
        <v>0</v>
      </c>
      <c r="D674" s="228"/>
      <c r="E674" s="230"/>
    </row>
    <row r="675" spans="1:5" x14ac:dyDescent="0.25">
      <c r="A675" s="253">
        <v>52379</v>
      </c>
      <c r="B675">
        <v>1371.1499999999999</v>
      </c>
      <c r="C675" s="18">
        <f>VLOOKUP(A675,'VDs DUELOS'!$D$3:$F$1571,3,0)-B675</f>
        <v>0</v>
      </c>
      <c r="D675" s="228"/>
      <c r="E675" s="230"/>
    </row>
    <row r="676" spans="1:5" x14ac:dyDescent="0.25">
      <c r="A676" s="253">
        <v>52381</v>
      </c>
      <c r="B676">
        <v>2453.87</v>
      </c>
      <c r="C676" s="18">
        <f>VLOOKUP(A676,'VDs DUELOS'!$D$3:$F$1571,3,0)-B676</f>
        <v>0</v>
      </c>
      <c r="D676" s="228"/>
      <c r="E676" s="230"/>
    </row>
    <row r="677" spans="1:5" x14ac:dyDescent="0.25">
      <c r="A677" s="253">
        <v>52382</v>
      </c>
      <c r="B677">
        <v>1707.81</v>
      </c>
      <c r="C677" s="18">
        <f>VLOOKUP(A677,'VDs DUELOS'!$D$3:$F$1571,3,0)-B677</f>
        <v>0</v>
      </c>
      <c r="D677" s="228"/>
      <c r="E677" s="230"/>
    </row>
    <row r="678" spans="1:5" x14ac:dyDescent="0.25">
      <c r="A678" s="253">
        <v>52383</v>
      </c>
      <c r="B678">
        <v>1756.18</v>
      </c>
      <c r="C678" s="18">
        <f>VLOOKUP(A678,'VDs DUELOS'!$D$3:$F$1571,3,0)-B678</f>
        <v>0</v>
      </c>
      <c r="D678" s="228"/>
      <c r="E678" s="230"/>
    </row>
    <row r="679" spans="1:5" x14ac:dyDescent="0.25">
      <c r="A679" s="253">
        <v>52388</v>
      </c>
      <c r="B679">
        <v>1706.72</v>
      </c>
      <c r="C679" s="18">
        <f>VLOOKUP(A679,'VDs DUELOS'!$D$3:$F$1571,3,0)-B679</f>
        <v>0</v>
      </c>
      <c r="D679" s="228"/>
      <c r="E679" s="230"/>
    </row>
    <row r="680" spans="1:5" x14ac:dyDescent="0.25">
      <c r="A680" s="253">
        <v>52408</v>
      </c>
      <c r="B680">
        <v>1064.8</v>
      </c>
      <c r="C680" s="18">
        <f>VLOOKUP(A680,'VDs DUELOS'!$D$3:$F$1571,3,0)-B680</f>
        <v>0</v>
      </c>
      <c r="D680" s="228"/>
      <c r="E680" s="230"/>
    </row>
    <row r="681" spans="1:5" x14ac:dyDescent="0.25">
      <c r="A681" s="253">
        <v>52411</v>
      </c>
      <c r="B681">
        <v>615.08000000000004</v>
      </c>
      <c r="C681" s="18">
        <f>VLOOKUP(A681,'VDs DUELOS'!$D$3:$F$1571,3,0)-B681</f>
        <v>0</v>
      </c>
      <c r="D681" s="228"/>
      <c r="E681" s="230"/>
    </row>
    <row r="682" spans="1:5" x14ac:dyDescent="0.25">
      <c r="A682" s="253">
        <v>52416</v>
      </c>
      <c r="B682">
        <v>1321.5800000000002</v>
      </c>
      <c r="C682" s="18">
        <f>VLOOKUP(A682,'VDs DUELOS'!$D$3:$F$1571,3,0)-B682</f>
        <v>0</v>
      </c>
      <c r="D682" s="228"/>
      <c r="E682" s="230"/>
    </row>
    <row r="683" spans="1:5" x14ac:dyDescent="0.25">
      <c r="A683" s="253">
        <v>52417</v>
      </c>
      <c r="B683">
        <v>437.93</v>
      </c>
      <c r="C683" s="18">
        <f>VLOOKUP(A683,'VDs DUELOS'!$D$3:$F$1571,3,0)-B683</f>
        <v>0</v>
      </c>
      <c r="D683" s="228"/>
      <c r="E683" s="230"/>
    </row>
    <row r="684" spans="1:5" x14ac:dyDescent="0.25">
      <c r="A684" s="253">
        <v>52418</v>
      </c>
      <c r="B684">
        <v>187.4</v>
      </c>
      <c r="C684" s="18" t="e">
        <f>VLOOKUP(A684,'VDs DUELOS'!$D$3:$F$1571,3,0)-B684</f>
        <v>#N/A</v>
      </c>
      <c r="D684" s="228"/>
      <c r="E684" s="230"/>
    </row>
    <row r="685" spans="1:5" x14ac:dyDescent="0.25">
      <c r="A685" s="253">
        <v>52419</v>
      </c>
      <c r="B685">
        <v>1175.71</v>
      </c>
      <c r="C685" s="18">
        <f>VLOOKUP(A685,'VDs DUELOS'!$D$3:$F$1571,3,0)-B685</f>
        <v>0</v>
      </c>
      <c r="D685" s="228"/>
      <c r="E685" s="230"/>
    </row>
    <row r="686" spans="1:5" x14ac:dyDescent="0.25">
      <c r="A686" s="253">
        <v>52422</v>
      </c>
      <c r="B686">
        <v>1853.1399999999999</v>
      </c>
      <c r="C686" s="18">
        <f>VLOOKUP(A686,'VDs DUELOS'!$D$3:$F$1571,3,0)-B686</f>
        <v>0</v>
      </c>
      <c r="D686" s="228"/>
      <c r="E686" s="230"/>
    </row>
    <row r="687" spans="1:5" x14ac:dyDescent="0.25">
      <c r="A687" s="253">
        <v>52423</v>
      </c>
      <c r="B687">
        <v>2348.29</v>
      </c>
      <c r="C687" s="18">
        <f>VLOOKUP(A687,'VDs DUELOS'!$D$3:$F$1571,3,0)-B687</f>
        <v>0</v>
      </c>
      <c r="D687" s="228"/>
      <c r="E687" s="230"/>
    </row>
    <row r="688" spans="1:5" x14ac:dyDescent="0.25">
      <c r="A688" s="253">
        <v>52456</v>
      </c>
      <c r="B688">
        <v>582.14</v>
      </c>
      <c r="C688" s="18">
        <f>VLOOKUP(A688,'VDs DUELOS'!$D$3:$F$1571,3,0)-B688</f>
        <v>0</v>
      </c>
      <c r="D688" s="228"/>
      <c r="E688" s="230"/>
    </row>
    <row r="689" spans="1:5" x14ac:dyDescent="0.25">
      <c r="A689" s="253">
        <v>52459</v>
      </c>
      <c r="B689">
        <v>705</v>
      </c>
      <c r="C689" s="18">
        <f>VLOOKUP(A689,'VDs DUELOS'!$D$3:$F$1571,3,0)-B689</f>
        <v>0</v>
      </c>
      <c r="D689" s="228"/>
      <c r="E689" s="230"/>
    </row>
    <row r="690" spans="1:5" x14ac:dyDescent="0.25">
      <c r="A690" s="253">
        <v>5247</v>
      </c>
      <c r="B690">
        <v>594.32999999999993</v>
      </c>
      <c r="C690" s="18">
        <f>VLOOKUP(A690,'VDs DUELOS'!$D$3:$F$1571,3,0)-B690</f>
        <v>0</v>
      </c>
      <c r="D690" s="228"/>
      <c r="E690" s="230"/>
    </row>
    <row r="691" spans="1:5" x14ac:dyDescent="0.25">
      <c r="A691" s="253">
        <v>52485</v>
      </c>
      <c r="B691">
        <v>209.4</v>
      </c>
      <c r="C691" s="18">
        <f>VLOOKUP(A691,'VDs DUELOS'!$D$3:$F$1571,3,0)-B691</f>
        <v>0</v>
      </c>
      <c r="D691" s="228"/>
      <c r="E691" s="230"/>
    </row>
    <row r="692" spans="1:5" x14ac:dyDescent="0.25">
      <c r="A692" s="253">
        <v>52495</v>
      </c>
      <c r="B692">
        <v>1774.4499999999998</v>
      </c>
      <c r="C692" s="18">
        <f>VLOOKUP(A692,'VDs DUELOS'!$D$3:$F$1571,3,0)-B692</f>
        <v>0</v>
      </c>
      <c r="D692" s="228"/>
      <c r="E692" s="230"/>
    </row>
    <row r="693" spans="1:5" x14ac:dyDescent="0.25">
      <c r="A693" s="253">
        <v>52497</v>
      </c>
      <c r="B693">
        <v>1561.3899999999999</v>
      </c>
      <c r="C693" s="18">
        <f>VLOOKUP(A693,'VDs DUELOS'!$D$3:$F$1571,3,0)-B693</f>
        <v>0</v>
      </c>
      <c r="D693" s="228"/>
      <c r="E693" s="230"/>
    </row>
    <row r="694" spans="1:5" x14ac:dyDescent="0.25">
      <c r="A694" s="253">
        <v>52507</v>
      </c>
      <c r="B694">
        <v>1763.84</v>
      </c>
      <c r="C694" s="18">
        <f>VLOOKUP(A694,'VDs DUELOS'!$D$3:$F$1571,3,0)-B694</f>
        <v>0</v>
      </c>
      <c r="D694" s="228"/>
      <c r="E694" s="230"/>
    </row>
    <row r="695" spans="1:5" x14ac:dyDescent="0.25">
      <c r="A695" s="253">
        <v>52509</v>
      </c>
      <c r="B695">
        <v>449.4</v>
      </c>
      <c r="C695" s="18">
        <f>VLOOKUP(A695,'VDs DUELOS'!$D$3:$F$1571,3,0)-B695</f>
        <v>0</v>
      </c>
      <c r="D695" s="228"/>
      <c r="E695" s="230"/>
    </row>
    <row r="696" spans="1:5" x14ac:dyDescent="0.25">
      <c r="A696" s="253">
        <v>52526</v>
      </c>
      <c r="B696">
        <v>661.19</v>
      </c>
      <c r="C696" s="18">
        <f>VLOOKUP(A696,'VDs DUELOS'!$D$3:$F$1571,3,0)-B696</f>
        <v>0</v>
      </c>
      <c r="D696" s="228"/>
      <c r="E696" s="230"/>
    </row>
    <row r="697" spans="1:5" x14ac:dyDescent="0.25">
      <c r="A697" s="253">
        <v>52531</v>
      </c>
      <c r="B697">
        <v>1464.2</v>
      </c>
      <c r="C697" s="18">
        <f>VLOOKUP(A697,'VDs DUELOS'!$D$3:$F$1571,3,0)-B697</f>
        <v>0</v>
      </c>
      <c r="D697" s="228"/>
      <c r="E697" s="230"/>
    </row>
    <row r="698" spans="1:5" x14ac:dyDescent="0.25">
      <c r="A698" s="253">
        <v>52532</v>
      </c>
      <c r="B698">
        <v>1204.29</v>
      </c>
      <c r="C698" s="18">
        <f>VLOOKUP(A698,'VDs DUELOS'!$D$3:$F$1571,3,0)-B698</f>
        <v>0</v>
      </c>
      <c r="D698" s="228"/>
      <c r="E698" s="230"/>
    </row>
    <row r="699" spans="1:5" x14ac:dyDescent="0.25">
      <c r="A699" s="253">
        <v>52534</v>
      </c>
      <c r="B699">
        <v>97.039999999999992</v>
      </c>
      <c r="C699" s="18">
        <f>VLOOKUP(A699,'VDs DUELOS'!$D$3:$F$1571,3,0)-B699</f>
        <v>0</v>
      </c>
      <c r="D699" s="228"/>
      <c r="E699" s="230"/>
    </row>
    <row r="700" spans="1:5" x14ac:dyDescent="0.25">
      <c r="A700" s="253">
        <v>52539</v>
      </c>
      <c r="B700">
        <v>869.12</v>
      </c>
      <c r="C700" s="18">
        <f>VLOOKUP(A700,'VDs DUELOS'!$D$3:$F$1571,3,0)-B700</f>
        <v>0</v>
      </c>
      <c r="D700" s="228"/>
      <c r="E700" s="230"/>
    </row>
    <row r="701" spans="1:5" x14ac:dyDescent="0.25">
      <c r="A701" s="253">
        <v>52542</v>
      </c>
      <c r="B701">
        <v>1465.54</v>
      </c>
      <c r="C701" s="18">
        <f>VLOOKUP(A701,'VDs DUELOS'!$D$3:$F$1571,3,0)-B701</f>
        <v>0</v>
      </c>
      <c r="D701" s="228"/>
      <c r="E701" s="230"/>
    </row>
    <row r="702" spans="1:5" x14ac:dyDescent="0.25">
      <c r="A702" s="253">
        <v>52543</v>
      </c>
      <c r="B702">
        <v>524.74</v>
      </c>
      <c r="C702" s="18">
        <f>VLOOKUP(A702,'VDs DUELOS'!$D$3:$F$1571,3,0)-B702</f>
        <v>0</v>
      </c>
      <c r="D702" s="228"/>
      <c r="E702" s="230"/>
    </row>
    <row r="703" spans="1:5" x14ac:dyDescent="0.25">
      <c r="A703" s="253">
        <v>5255</v>
      </c>
      <c r="B703">
        <v>1405.44</v>
      </c>
      <c r="C703" s="18">
        <f>VLOOKUP(A703,'VDs DUELOS'!$D$3:$F$1571,3,0)-B703</f>
        <v>0</v>
      </c>
      <c r="D703" s="228"/>
      <c r="E703" s="230"/>
    </row>
    <row r="704" spans="1:5" x14ac:dyDescent="0.25">
      <c r="A704" s="253">
        <v>52554</v>
      </c>
      <c r="B704">
        <v>1763.3200000000002</v>
      </c>
      <c r="C704" s="18">
        <f>VLOOKUP(A704,'VDs DUELOS'!$D$3:$F$1571,3,0)-B704</f>
        <v>0</v>
      </c>
      <c r="D704" s="228"/>
      <c r="E704" s="230"/>
    </row>
    <row r="705" spans="1:5" x14ac:dyDescent="0.25">
      <c r="A705" s="253">
        <v>52559</v>
      </c>
      <c r="B705">
        <v>572.81999999999994</v>
      </c>
      <c r="C705" s="18">
        <f>VLOOKUP(A705,'VDs DUELOS'!$D$3:$F$1571,3,0)-B705</f>
        <v>0</v>
      </c>
      <c r="D705" s="228"/>
      <c r="E705" s="230"/>
    </row>
    <row r="706" spans="1:5" x14ac:dyDescent="0.25">
      <c r="A706" s="253">
        <v>52563</v>
      </c>
      <c r="B706">
        <v>878.66000000000008</v>
      </c>
      <c r="C706" s="18">
        <f>VLOOKUP(A706,'VDs DUELOS'!$D$3:$F$1571,3,0)-B706</f>
        <v>0</v>
      </c>
      <c r="D706" s="228"/>
      <c r="E706" s="230"/>
    </row>
    <row r="707" spans="1:5" x14ac:dyDescent="0.25">
      <c r="A707" s="253">
        <v>52566</v>
      </c>
      <c r="B707">
        <v>3523.45</v>
      </c>
      <c r="C707" s="18">
        <f>VLOOKUP(A707,'VDs DUELOS'!$D$3:$F$1571,3,0)-B707</f>
        <v>0</v>
      </c>
      <c r="D707" s="228"/>
      <c r="E707" s="230"/>
    </row>
    <row r="708" spans="1:5" x14ac:dyDescent="0.25">
      <c r="A708" s="253">
        <v>52578</v>
      </c>
      <c r="B708">
        <v>959.98</v>
      </c>
      <c r="C708" s="18">
        <f>VLOOKUP(A708,'VDs DUELOS'!$D$3:$F$1571,3,0)-B708</f>
        <v>0</v>
      </c>
      <c r="D708" s="228"/>
      <c r="E708" s="230"/>
    </row>
    <row r="709" spans="1:5" x14ac:dyDescent="0.25">
      <c r="A709" s="253">
        <v>52588</v>
      </c>
      <c r="B709">
        <v>1762.6899999999998</v>
      </c>
      <c r="C709" s="18">
        <f>VLOOKUP(A709,'VDs DUELOS'!$D$3:$F$1571,3,0)-B709</f>
        <v>0</v>
      </c>
      <c r="D709" s="228"/>
      <c r="E709" s="228"/>
    </row>
    <row r="710" spans="1:5" x14ac:dyDescent="0.25">
      <c r="A710" s="253">
        <v>52589</v>
      </c>
      <c r="B710">
        <v>243.95999999999998</v>
      </c>
      <c r="C710" s="18">
        <f>VLOOKUP(A710,'VDs DUELOS'!$D$3:$F$1571,3,0)-B710</f>
        <v>0</v>
      </c>
      <c r="D710" s="228"/>
      <c r="E710" s="230"/>
    </row>
    <row r="711" spans="1:5" x14ac:dyDescent="0.25">
      <c r="A711" s="253">
        <v>52592</v>
      </c>
      <c r="B711">
        <v>58.6</v>
      </c>
      <c r="C711" s="18">
        <f>VLOOKUP(A711,'VDs DUELOS'!$D$3:$F$1571,3,0)-B711</f>
        <v>0</v>
      </c>
      <c r="D711" s="228"/>
      <c r="E711" s="230"/>
    </row>
    <row r="712" spans="1:5" x14ac:dyDescent="0.25">
      <c r="A712" s="253">
        <v>52593</v>
      </c>
      <c r="B712">
        <v>332.15999999999997</v>
      </c>
      <c r="C712" s="18">
        <f>VLOOKUP(A712,'VDs DUELOS'!$D$3:$F$1571,3,0)-B712</f>
        <v>0</v>
      </c>
      <c r="D712" s="228"/>
      <c r="E712" s="230"/>
    </row>
    <row r="713" spans="1:5" x14ac:dyDescent="0.25">
      <c r="A713" s="253">
        <v>52595</v>
      </c>
      <c r="B713">
        <v>2009.1200000000001</v>
      </c>
      <c r="C713" s="18">
        <f>VLOOKUP(A713,'VDs DUELOS'!$D$3:$F$1571,3,0)-B713</f>
        <v>0</v>
      </c>
      <c r="D713" s="228"/>
      <c r="E713" s="230"/>
    </row>
    <row r="714" spans="1:5" x14ac:dyDescent="0.25">
      <c r="A714" s="253">
        <v>52597</v>
      </c>
      <c r="B714">
        <v>363.53</v>
      </c>
      <c r="C714" s="18">
        <f>VLOOKUP(A714,'VDs DUELOS'!$D$3:$F$1571,3,0)-B714</f>
        <v>0</v>
      </c>
      <c r="D714" s="228"/>
      <c r="E714" s="230"/>
    </row>
    <row r="715" spans="1:5" x14ac:dyDescent="0.25">
      <c r="A715" s="253">
        <v>52598</v>
      </c>
      <c r="B715">
        <v>2047.44</v>
      </c>
      <c r="C715" s="18">
        <f>VLOOKUP(A715,'VDs DUELOS'!$D$3:$F$1571,3,0)-B715</f>
        <v>0</v>
      </c>
      <c r="D715" s="228"/>
      <c r="E715" s="230"/>
    </row>
    <row r="716" spans="1:5" x14ac:dyDescent="0.25">
      <c r="A716" s="253">
        <v>52604</v>
      </c>
      <c r="B716">
        <v>387.02000000000004</v>
      </c>
      <c r="C716" s="18">
        <f>VLOOKUP(A716,'VDs DUELOS'!$D$3:$F$1571,3,0)-B716</f>
        <v>0</v>
      </c>
      <c r="D716" s="228"/>
      <c r="E716" s="228"/>
    </row>
    <row r="717" spans="1:5" x14ac:dyDescent="0.25">
      <c r="A717" s="253">
        <v>52612</v>
      </c>
      <c r="B717">
        <v>1262.9000000000001</v>
      </c>
      <c r="C717" s="18">
        <f>VLOOKUP(A717,'VDs DUELOS'!$D$3:$F$1571,3,0)-B717</f>
        <v>0</v>
      </c>
      <c r="D717" s="228"/>
      <c r="E717" s="230"/>
    </row>
    <row r="718" spans="1:5" x14ac:dyDescent="0.25">
      <c r="A718" s="253">
        <v>52615</v>
      </c>
      <c r="B718">
        <v>309.25</v>
      </c>
      <c r="C718" s="18">
        <f>VLOOKUP(A718,'VDs DUELOS'!$D$3:$F$1571,3,0)-B718</f>
        <v>0</v>
      </c>
      <c r="D718" s="228"/>
      <c r="E718" s="230"/>
    </row>
    <row r="719" spans="1:5" x14ac:dyDescent="0.25">
      <c r="A719" s="253">
        <v>52625</v>
      </c>
      <c r="B719">
        <v>1330.81</v>
      </c>
      <c r="C719" s="18">
        <f>VLOOKUP(A719,'VDs DUELOS'!$D$3:$F$1571,3,0)-B719</f>
        <v>0</v>
      </c>
      <c r="D719" s="228"/>
      <c r="E719" s="230"/>
    </row>
    <row r="720" spans="1:5" x14ac:dyDescent="0.25">
      <c r="A720" s="253">
        <v>52629</v>
      </c>
      <c r="B720">
        <v>1137.6199999999999</v>
      </c>
      <c r="C720" s="18">
        <f>VLOOKUP(A720,'VDs DUELOS'!$D$3:$F$1571,3,0)-B720</f>
        <v>0</v>
      </c>
      <c r="D720" s="228"/>
      <c r="E720" s="230"/>
    </row>
    <row r="721" spans="1:5" x14ac:dyDescent="0.25">
      <c r="A721" s="253">
        <v>52630</v>
      </c>
      <c r="B721">
        <v>1171.8400000000001</v>
      </c>
      <c r="C721" s="18">
        <f>VLOOKUP(A721,'VDs DUELOS'!$D$3:$F$1571,3,0)-B721</f>
        <v>0</v>
      </c>
      <c r="D721" s="228"/>
      <c r="E721" s="230"/>
    </row>
    <row r="722" spans="1:5" x14ac:dyDescent="0.25">
      <c r="A722" s="253">
        <v>52631</v>
      </c>
      <c r="B722">
        <v>309.24</v>
      </c>
      <c r="C722" s="18">
        <f>VLOOKUP(A722,'VDs DUELOS'!$D$3:$F$1571,3,0)-B722</f>
        <v>0</v>
      </c>
      <c r="D722" s="228"/>
      <c r="E722" s="230"/>
    </row>
    <row r="723" spans="1:5" x14ac:dyDescent="0.25">
      <c r="A723" s="253">
        <v>52632</v>
      </c>
      <c r="B723">
        <v>938.04000000000008</v>
      </c>
      <c r="C723" s="18">
        <f>VLOOKUP(A723,'VDs DUELOS'!$D$3:$F$1571,3,0)-B723</f>
        <v>0</v>
      </c>
      <c r="D723" s="228"/>
      <c r="E723" s="230"/>
    </row>
    <row r="724" spans="1:5" x14ac:dyDescent="0.25">
      <c r="A724" s="253">
        <v>52640</v>
      </c>
      <c r="B724">
        <v>1110.8499999999999</v>
      </c>
      <c r="C724" s="18">
        <f>VLOOKUP(A724,'VDs DUELOS'!$D$3:$F$1571,3,0)-B724</f>
        <v>0</v>
      </c>
      <c r="D724" s="228"/>
      <c r="E724" s="230"/>
    </row>
    <row r="725" spans="1:5" x14ac:dyDescent="0.25">
      <c r="A725" s="253">
        <v>52642</v>
      </c>
      <c r="B725">
        <v>1881.8100000000002</v>
      </c>
      <c r="C725" s="18">
        <f>VLOOKUP(A725,'VDs DUELOS'!$D$3:$F$1571,3,0)-B725</f>
        <v>0</v>
      </c>
      <c r="D725" s="228"/>
      <c r="E725" s="230"/>
    </row>
    <row r="726" spans="1:5" x14ac:dyDescent="0.25">
      <c r="A726" s="253">
        <v>52644</v>
      </c>
      <c r="B726">
        <v>239.95</v>
      </c>
      <c r="C726" s="18">
        <f>VLOOKUP(A726,'VDs DUELOS'!$D$3:$F$1571,3,0)-B726</f>
        <v>0</v>
      </c>
      <c r="D726" s="228"/>
      <c r="E726" s="230"/>
    </row>
    <row r="727" spans="1:5" x14ac:dyDescent="0.25">
      <c r="A727" s="253">
        <v>52645</v>
      </c>
      <c r="B727">
        <v>260.60000000000002</v>
      </c>
      <c r="C727" s="18">
        <f>VLOOKUP(A727,'VDs DUELOS'!$D$3:$F$1571,3,0)-B727</f>
        <v>0</v>
      </c>
      <c r="D727" s="228"/>
      <c r="E727" s="230"/>
    </row>
    <row r="728" spans="1:5" x14ac:dyDescent="0.25">
      <c r="A728" s="253">
        <v>52653</v>
      </c>
      <c r="B728">
        <v>1008.17</v>
      </c>
      <c r="C728" s="18">
        <f>VLOOKUP(A728,'VDs DUELOS'!$D$3:$F$1571,3,0)-B728</f>
        <v>0</v>
      </c>
      <c r="D728" s="228"/>
      <c r="E728" s="230"/>
    </row>
    <row r="729" spans="1:5" x14ac:dyDescent="0.25">
      <c r="A729" s="253">
        <v>52656</v>
      </c>
      <c r="B729">
        <v>3628.4599999999996</v>
      </c>
      <c r="C729" s="18">
        <f>VLOOKUP(A729,'VDs DUELOS'!$D$3:$F$1571,3,0)-B729</f>
        <v>0</v>
      </c>
      <c r="D729" s="228"/>
      <c r="E729" s="230"/>
    </row>
    <row r="730" spans="1:5" x14ac:dyDescent="0.25">
      <c r="A730" s="253">
        <v>52659</v>
      </c>
      <c r="B730">
        <v>1090.3</v>
      </c>
      <c r="C730" s="18">
        <f>VLOOKUP(A730,'VDs DUELOS'!$D$3:$F$1571,3,0)-B730</f>
        <v>0</v>
      </c>
      <c r="D730" s="228"/>
      <c r="E730" s="230"/>
    </row>
    <row r="731" spans="1:5" x14ac:dyDescent="0.25">
      <c r="A731" s="253">
        <v>5266</v>
      </c>
      <c r="B731">
        <v>2111.56</v>
      </c>
      <c r="C731" s="18">
        <f>VLOOKUP(A731,'VDs DUELOS'!$D$3:$F$1571,3,0)-B731</f>
        <v>0</v>
      </c>
      <c r="D731" s="228"/>
      <c r="E731" s="230"/>
    </row>
    <row r="732" spans="1:5" x14ac:dyDescent="0.25">
      <c r="A732" s="253">
        <v>52660</v>
      </c>
      <c r="B732">
        <v>564.67999999999995</v>
      </c>
      <c r="C732" s="18">
        <f>VLOOKUP(A732,'VDs DUELOS'!$D$3:$F$1571,3,0)-B732</f>
        <v>0</v>
      </c>
      <c r="D732" s="228"/>
      <c r="E732" s="230"/>
    </row>
    <row r="733" spans="1:5" x14ac:dyDescent="0.25">
      <c r="A733" s="253">
        <v>52661</v>
      </c>
      <c r="B733">
        <v>1202.1500000000001</v>
      </c>
      <c r="C733" s="18">
        <f>VLOOKUP(A733,'VDs DUELOS'!$D$3:$F$1571,3,0)-B733</f>
        <v>0</v>
      </c>
      <c r="D733" s="228"/>
      <c r="E733" s="230"/>
    </row>
    <row r="734" spans="1:5" x14ac:dyDescent="0.25">
      <c r="A734" s="253">
        <v>52665</v>
      </c>
      <c r="B734">
        <v>2021.6399999999999</v>
      </c>
      <c r="C734" s="18">
        <f>VLOOKUP(A734,'VDs DUELOS'!$D$3:$F$1571,3,0)-B734</f>
        <v>0</v>
      </c>
      <c r="D734" s="228"/>
      <c r="E734" s="230"/>
    </row>
    <row r="735" spans="1:5" x14ac:dyDescent="0.25">
      <c r="A735" s="253">
        <v>52666</v>
      </c>
      <c r="B735">
        <v>486.58</v>
      </c>
      <c r="C735" s="18">
        <f>VLOOKUP(A735,'VDs DUELOS'!$D$3:$F$1571,3,0)-B735</f>
        <v>0</v>
      </c>
      <c r="D735" s="228"/>
      <c r="E735" s="230"/>
    </row>
    <row r="736" spans="1:5" x14ac:dyDescent="0.25">
      <c r="A736" s="253">
        <v>52667</v>
      </c>
      <c r="B736">
        <v>2361.71</v>
      </c>
      <c r="C736" s="18">
        <f>VLOOKUP(A736,'VDs DUELOS'!$D$3:$F$1571,3,0)-B736</f>
        <v>0</v>
      </c>
      <c r="D736" s="228"/>
      <c r="E736" s="230"/>
    </row>
    <row r="737" spans="1:5" x14ac:dyDescent="0.25">
      <c r="A737" s="253">
        <v>52669</v>
      </c>
      <c r="B737">
        <v>1913.6299999999997</v>
      </c>
      <c r="C737" s="18">
        <f>VLOOKUP(A737,'VDs DUELOS'!$D$3:$F$1571,3,0)-B737</f>
        <v>0</v>
      </c>
      <c r="D737" s="228"/>
      <c r="E737" s="230"/>
    </row>
    <row r="738" spans="1:5" x14ac:dyDescent="0.25">
      <c r="A738" s="253">
        <v>52679</v>
      </c>
      <c r="B738">
        <v>1004.0700000000002</v>
      </c>
      <c r="C738" s="18">
        <f>VLOOKUP(A738,'VDs DUELOS'!$D$3:$F$1571,3,0)-B738</f>
        <v>0</v>
      </c>
      <c r="D738" s="228"/>
      <c r="E738" s="230"/>
    </row>
    <row r="739" spans="1:5" x14ac:dyDescent="0.25">
      <c r="A739" s="253">
        <v>52682</v>
      </c>
      <c r="B739">
        <v>1928.45</v>
      </c>
      <c r="C739" s="18">
        <f>VLOOKUP(A739,'VDs DUELOS'!$D$3:$F$1571,3,0)-B739</f>
        <v>0</v>
      </c>
      <c r="D739" s="228"/>
      <c r="E739" s="230"/>
    </row>
    <row r="740" spans="1:5" x14ac:dyDescent="0.25">
      <c r="A740" s="253">
        <v>52691</v>
      </c>
      <c r="B740">
        <v>592.22</v>
      </c>
      <c r="C740" s="18">
        <f>VLOOKUP(A740,'VDs DUELOS'!$D$3:$F$1571,3,0)-B740</f>
        <v>0</v>
      </c>
      <c r="D740" s="228"/>
      <c r="E740" s="230"/>
    </row>
    <row r="741" spans="1:5" x14ac:dyDescent="0.25">
      <c r="A741" s="253">
        <v>52697</v>
      </c>
      <c r="B741">
        <v>1321.53</v>
      </c>
      <c r="C741" s="18">
        <f>VLOOKUP(A741,'VDs DUELOS'!$D$3:$F$1571,3,0)-B741</f>
        <v>0</v>
      </c>
      <c r="D741" s="228"/>
      <c r="E741" s="230"/>
    </row>
    <row r="742" spans="1:5" x14ac:dyDescent="0.25">
      <c r="A742" s="253">
        <v>52715</v>
      </c>
      <c r="B742">
        <v>948.42</v>
      </c>
      <c r="C742" s="18">
        <f>VLOOKUP(A742,'VDs DUELOS'!$D$3:$F$1571,3,0)-B742</f>
        <v>0</v>
      </c>
      <c r="D742" s="228"/>
      <c r="E742" s="230"/>
    </row>
    <row r="743" spans="1:5" x14ac:dyDescent="0.25">
      <c r="A743" s="253">
        <v>52718</v>
      </c>
      <c r="B743">
        <v>666.91000000000008</v>
      </c>
      <c r="C743" s="18">
        <f>VLOOKUP(A743,'VDs DUELOS'!$D$3:$F$1571,3,0)-B743</f>
        <v>0</v>
      </c>
      <c r="D743" s="228"/>
      <c r="E743" s="230"/>
    </row>
    <row r="744" spans="1:5" x14ac:dyDescent="0.25">
      <c r="A744" s="253">
        <v>52719</v>
      </c>
      <c r="B744">
        <v>516.39</v>
      </c>
      <c r="C744" s="18">
        <f>VLOOKUP(A744,'VDs DUELOS'!$D$3:$F$1571,3,0)-B744</f>
        <v>0</v>
      </c>
      <c r="D744" s="228"/>
      <c r="E744" s="230"/>
    </row>
    <row r="745" spans="1:5" x14ac:dyDescent="0.25">
      <c r="A745" s="253">
        <v>52721</v>
      </c>
      <c r="B745">
        <v>319.39999999999998</v>
      </c>
      <c r="C745" s="18">
        <f>VLOOKUP(A745,'VDs DUELOS'!$D$3:$F$1571,3,0)-B745</f>
        <v>0</v>
      </c>
      <c r="D745" s="228"/>
      <c r="E745" s="230"/>
    </row>
    <row r="746" spans="1:5" x14ac:dyDescent="0.25">
      <c r="A746" s="253">
        <v>52730</v>
      </c>
      <c r="B746">
        <v>852.6</v>
      </c>
      <c r="C746" s="18">
        <f>VLOOKUP(A746,'VDs DUELOS'!$D$3:$F$1571,3,0)-B746</f>
        <v>0</v>
      </c>
      <c r="D746" s="228"/>
      <c r="E746" s="230"/>
    </row>
    <row r="747" spans="1:5" x14ac:dyDescent="0.25">
      <c r="A747" s="253">
        <v>52731</v>
      </c>
      <c r="B747">
        <v>1049.27</v>
      </c>
      <c r="C747" s="18">
        <f>VLOOKUP(A747,'VDs DUELOS'!$D$3:$F$1571,3,0)-B747</f>
        <v>0</v>
      </c>
      <c r="D747" s="228"/>
      <c r="E747" s="230"/>
    </row>
    <row r="748" spans="1:5" x14ac:dyDescent="0.25">
      <c r="A748" s="253">
        <v>52733</v>
      </c>
      <c r="B748">
        <v>1496.1200000000001</v>
      </c>
      <c r="C748" s="18">
        <f>VLOOKUP(A748,'VDs DUELOS'!$D$3:$F$1571,3,0)-B748</f>
        <v>0</v>
      </c>
      <c r="D748" s="228"/>
      <c r="E748" s="230"/>
    </row>
    <row r="749" spans="1:5" x14ac:dyDescent="0.25">
      <c r="A749" s="253">
        <v>52734</v>
      </c>
      <c r="B749">
        <v>3757.02</v>
      </c>
      <c r="C749" s="18">
        <f>VLOOKUP(A749,'VDs DUELOS'!$D$3:$F$1571,3,0)-B749</f>
        <v>0</v>
      </c>
      <c r="D749" s="228"/>
      <c r="E749" s="230"/>
    </row>
    <row r="750" spans="1:5" x14ac:dyDescent="0.25">
      <c r="A750" s="253">
        <v>5274</v>
      </c>
      <c r="B750">
        <v>804.66</v>
      </c>
      <c r="C750" s="18">
        <f>VLOOKUP(A750,'VDs DUELOS'!$D$3:$F$1571,3,0)-B750</f>
        <v>0</v>
      </c>
      <c r="D750" s="228"/>
      <c r="E750" s="230"/>
    </row>
    <row r="751" spans="1:5" x14ac:dyDescent="0.25">
      <c r="A751" s="253">
        <v>52745</v>
      </c>
      <c r="B751">
        <v>2254.96</v>
      </c>
      <c r="C751" s="18">
        <f>VLOOKUP(A751,'VDs DUELOS'!$D$3:$F$1571,3,0)-B751</f>
        <v>0</v>
      </c>
      <c r="D751" s="228"/>
      <c r="E751" s="230"/>
    </row>
    <row r="752" spans="1:5" x14ac:dyDescent="0.25">
      <c r="A752" s="253">
        <v>52748</v>
      </c>
      <c r="B752">
        <v>1152.9000000000001</v>
      </c>
      <c r="C752" s="18">
        <f>VLOOKUP(A752,'VDs DUELOS'!$D$3:$F$1571,3,0)-B752</f>
        <v>0</v>
      </c>
      <c r="D752" s="228"/>
      <c r="E752" s="230"/>
    </row>
    <row r="753" spans="1:5" x14ac:dyDescent="0.25">
      <c r="A753" s="253">
        <v>52750</v>
      </c>
      <c r="B753">
        <v>372.58</v>
      </c>
      <c r="C753" s="18">
        <f>VLOOKUP(A753,'VDs DUELOS'!$D$3:$F$1571,3,0)-B753</f>
        <v>0</v>
      </c>
      <c r="D753" s="228"/>
      <c r="E753" s="230"/>
    </row>
    <row r="754" spans="1:5" x14ac:dyDescent="0.25">
      <c r="A754" s="253">
        <v>52755</v>
      </c>
      <c r="B754">
        <v>1116.23</v>
      </c>
      <c r="C754" s="18">
        <f>VLOOKUP(A754,'VDs DUELOS'!$D$3:$F$1571,3,0)-B754</f>
        <v>0</v>
      </c>
      <c r="D754" s="228"/>
      <c r="E754" s="230"/>
    </row>
    <row r="755" spans="1:5" x14ac:dyDescent="0.25">
      <c r="A755" s="253">
        <v>52761</v>
      </c>
      <c r="B755">
        <v>2894.26</v>
      </c>
      <c r="C755" s="18">
        <f>VLOOKUP(A755,'VDs DUELOS'!$D$3:$F$1571,3,0)-B755</f>
        <v>0</v>
      </c>
      <c r="D755" s="228"/>
      <c r="E755" s="230"/>
    </row>
    <row r="756" spans="1:5" x14ac:dyDescent="0.25">
      <c r="A756" s="253">
        <v>52763</v>
      </c>
      <c r="B756">
        <v>304.29999999999995</v>
      </c>
      <c r="C756" s="18">
        <f>VLOOKUP(A756,'VDs DUELOS'!$D$3:$F$1571,3,0)-B756</f>
        <v>0</v>
      </c>
      <c r="D756" s="228"/>
      <c r="E756" s="230"/>
    </row>
    <row r="757" spans="1:5" x14ac:dyDescent="0.25">
      <c r="A757" s="253">
        <v>52768</v>
      </c>
      <c r="B757">
        <v>515.70000000000005</v>
      </c>
      <c r="C757" s="18">
        <f>VLOOKUP(A757,'VDs DUELOS'!$D$3:$F$1571,3,0)-B757</f>
        <v>0</v>
      </c>
      <c r="D757" s="228"/>
      <c r="E757" s="230"/>
    </row>
    <row r="758" spans="1:5" x14ac:dyDescent="0.25">
      <c r="A758" s="253">
        <v>52772</v>
      </c>
      <c r="B758">
        <v>357.44</v>
      </c>
      <c r="C758" s="18">
        <f>VLOOKUP(A758,'VDs DUELOS'!$D$3:$F$1571,3,0)-B758</f>
        <v>0</v>
      </c>
      <c r="D758" s="228"/>
      <c r="E758" s="230"/>
    </row>
    <row r="759" spans="1:5" x14ac:dyDescent="0.25">
      <c r="A759" s="253">
        <v>52778</v>
      </c>
      <c r="B759">
        <v>615.42999999999995</v>
      </c>
      <c r="C759" s="18">
        <f>VLOOKUP(A759,'VDs DUELOS'!$D$3:$F$1571,3,0)-B759</f>
        <v>0</v>
      </c>
      <c r="D759" s="228"/>
      <c r="E759" s="230"/>
    </row>
    <row r="760" spans="1:5" x14ac:dyDescent="0.25">
      <c r="A760" s="253">
        <v>52781</v>
      </c>
      <c r="B760">
        <v>508.39</v>
      </c>
      <c r="C760" s="18">
        <f>VLOOKUP(A760,'VDs DUELOS'!$D$3:$F$1571,3,0)-B760</f>
        <v>0</v>
      </c>
      <c r="D760" s="228"/>
      <c r="E760" s="230"/>
    </row>
    <row r="761" spans="1:5" x14ac:dyDescent="0.25">
      <c r="A761" s="253">
        <v>52782</v>
      </c>
      <c r="B761">
        <v>1038.2900000000002</v>
      </c>
      <c r="C761" s="18">
        <f>VLOOKUP(A761,'VDs DUELOS'!$D$3:$F$1571,3,0)-B761</f>
        <v>0</v>
      </c>
      <c r="D761" s="228"/>
      <c r="E761" s="230"/>
    </row>
    <row r="762" spans="1:5" x14ac:dyDescent="0.25">
      <c r="A762" s="253">
        <v>52785</v>
      </c>
      <c r="B762">
        <v>214.44</v>
      </c>
      <c r="C762" s="18">
        <f>VLOOKUP(A762,'VDs DUELOS'!$D$3:$F$1571,3,0)-B762</f>
        <v>0</v>
      </c>
      <c r="D762" s="228"/>
      <c r="E762" s="230"/>
    </row>
    <row r="763" spans="1:5" x14ac:dyDescent="0.25">
      <c r="A763" s="253">
        <v>528</v>
      </c>
      <c r="B763">
        <v>171.77</v>
      </c>
      <c r="C763" s="18">
        <f>VLOOKUP(A763,'VDs DUELOS'!$D$3:$F$1571,3,0)-B763</f>
        <v>0</v>
      </c>
      <c r="D763" s="228"/>
      <c r="E763" s="230"/>
    </row>
    <row r="764" spans="1:5" x14ac:dyDescent="0.25">
      <c r="A764" s="253">
        <v>52800</v>
      </c>
      <c r="B764">
        <v>1127.3600000000001</v>
      </c>
      <c r="C764" s="18">
        <f>VLOOKUP(A764,'VDs DUELOS'!$D$3:$F$1571,3,0)-B764</f>
        <v>0</v>
      </c>
      <c r="D764" s="228"/>
      <c r="E764" s="230"/>
    </row>
    <row r="765" spans="1:5" x14ac:dyDescent="0.25">
      <c r="A765" s="253">
        <v>52816</v>
      </c>
      <c r="B765">
        <v>420.96000000000004</v>
      </c>
      <c r="C765" s="18">
        <f>VLOOKUP(A765,'VDs DUELOS'!$D$3:$F$1571,3,0)-B765</f>
        <v>0</v>
      </c>
      <c r="D765" s="228"/>
      <c r="E765" s="230"/>
    </row>
    <row r="766" spans="1:5" x14ac:dyDescent="0.25">
      <c r="A766" s="253">
        <v>52824</v>
      </c>
      <c r="B766">
        <v>1015.7</v>
      </c>
      <c r="C766" s="18">
        <f>VLOOKUP(A766,'VDs DUELOS'!$D$3:$F$1571,3,0)-B766</f>
        <v>0</v>
      </c>
      <c r="D766" s="228"/>
      <c r="E766" s="230"/>
    </row>
    <row r="767" spans="1:5" x14ac:dyDescent="0.25">
      <c r="A767" s="253">
        <v>52833</v>
      </c>
      <c r="B767">
        <v>689.45999999999992</v>
      </c>
      <c r="C767" s="18">
        <f>VLOOKUP(A767,'VDs DUELOS'!$D$3:$F$1571,3,0)-B767</f>
        <v>0</v>
      </c>
      <c r="D767" s="228"/>
      <c r="E767" s="230"/>
    </row>
    <row r="768" spans="1:5" x14ac:dyDescent="0.25">
      <c r="A768" s="253">
        <v>52836</v>
      </c>
      <c r="B768">
        <v>448.37999999999994</v>
      </c>
      <c r="C768" s="18">
        <f>VLOOKUP(A768,'VDs DUELOS'!$D$3:$F$1571,3,0)-B768</f>
        <v>0</v>
      </c>
      <c r="D768" s="228"/>
      <c r="E768" s="230"/>
    </row>
    <row r="769" spans="1:5" x14ac:dyDescent="0.25">
      <c r="A769" s="253">
        <v>52839</v>
      </c>
      <c r="B769">
        <v>1568.17</v>
      </c>
      <c r="C769" s="18">
        <f>VLOOKUP(A769,'VDs DUELOS'!$D$3:$F$1571,3,0)-B769</f>
        <v>0</v>
      </c>
      <c r="D769" s="228"/>
      <c r="E769" s="230"/>
    </row>
    <row r="770" spans="1:5" x14ac:dyDescent="0.25">
      <c r="A770" s="253">
        <v>5285</v>
      </c>
      <c r="B770">
        <v>2897.2799999999997</v>
      </c>
      <c r="C770" s="18">
        <f>VLOOKUP(A770,'VDs DUELOS'!$D$3:$F$1571,3,0)-B770</f>
        <v>0</v>
      </c>
      <c r="D770" s="228"/>
      <c r="E770" s="230"/>
    </row>
    <row r="771" spans="1:5" x14ac:dyDescent="0.25">
      <c r="A771" s="253">
        <v>52852</v>
      </c>
      <c r="B771">
        <v>1813.32</v>
      </c>
      <c r="C771" s="18">
        <f>VLOOKUP(A771,'VDs DUELOS'!$D$3:$F$1571,3,0)-B771</f>
        <v>0</v>
      </c>
      <c r="D771" s="228"/>
      <c r="E771" s="230"/>
    </row>
    <row r="772" spans="1:5" x14ac:dyDescent="0.25">
      <c r="A772" s="253">
        <v>52859</v>
      </c>
      <c r="B772">
        <v>1931.9499999999998</v>
      </c>
      <c r="C772" s="18">
        <f>VLOOKUP(A772,'VDs DUELOS'!$D$3:$F$1571,3,0)-B772</f>
        <v>0</v>
      </c>
      <c r="D772" s="228"/>
      <c r="E772" s="230"/>
    </row>
    <row r="773" spans="1:5" x14ac:dyDescent="0.25">
      <c r="A773" s="253">
        <v>52868</v>
      </c>
      <c r="B773">
        <v>1316.58</v>
      </c>
      <c r="C773" s="18">
        <f>VLOOKUP(A773,'VDs DUELOS'!$D$3:$F$1571,3,0)-B773</f>
        <v>0</v>
      </c>
      <c r="D773" s="228"/>
      <c r="E773" s="230"/>
    </row>
    <row r="774" spans="1:5" x14ac:dyDescent="0.25">
      <c r="A774" s="253">
        <v>52872</v>
      </c>
      <c r="B774">
        <v>2112.88</v>
      </c>
      <c r="C774" s="18">
        <f>VLOOKUP(A774,'VDs DUELOS'!$D$3:$F$1571,3,0)-B774</f>
        <v>0</v>
      </c>
      <c r="D774" s="228"/>
      <c r="E774" s="230"/>
    </row>
    <row r="775" spans="1:5" x14ac:dyDescent="0.25">
      <c r="A775" s="253">
        <v>52876</v>
      </c>
      <c r="B775">
        <v>2928.5800000000004</v>
      </c>
      <c r="C775" s="18" t="e">
        <f>VLOOKUP(A775,'VDs DUELOS'!$D$3:$F$1571,3,0)-B775</f>
        <v>#N/A</v>
      </c>
      <c r="D775" s="228"/>
      <c r="E775" s="230"/>
    </row>
    <row r="776" spans="1:5" x14ac:dyDescent="0.25">
      <c r="A776" s="253">
        <v>52877</v>
      </c>
      <c r="B776">
        <v>513.15</v>
      </c>
      <c r="C776" s="18">
        <f>VLOOKUP(A776,'VDs DUELOS'!$D$3:$F$1571,3,0)-B776</f>
        <v>0</v>
      </c>
      <c r="D776" s="228"/>
      <c r="E776" s="230"/>
    </row>
    <row r="777" spans="1:5" x14ac:dyDescent="0.25">
      <c r="A777" s="253">
        <v>52889</v>
      </c>
      <c r="B777">
        <v>2451.1600000000003</v>
      </c>
      <c r="C777" s="18">
        <f>VLOOKUP(A777,'VDs DUELOS'!$D$3:$F$1571,3,0)-B777</f>
        <v>0</v>
      </c>
      <c r="D777" s="228"/>
      <c r="E777" s="230"/>
    </row>
    <row r="778" spans="1:5" x14ac:dyDescent="0.25">
      <c r="A778" s="253">
        <v>52896</v>
      </c>
      <c r="B778">
        <v>841.62</v>
      </c>
      <c r="C778" s="18">
        <f>VLOOKUP(A778,'VDs DUELOS'!$D$3:$F$1571,3,0)-B778</f>
        <v>0</v>
      </c>
      <c r="D778" s="228"/>
      <c r="E778" s="230"/>
    </row>
    <row r="779" spans="1:5" x14ac:dyDescent="0.25">
      <c r="A779" s="253">
        <v>52899</v>
      </c>
      <c r="B779">
        <v>1591.86</v>
      </c>
      <c r="C779" s="18">
        <f>VLOOKUP(A779,'VDs DUELOS'!$D$3:$F$1571,3,0)-B779</f>
        <v>0</v>
      </c>
      <c r="D779" s="228"/>
      <c r="E779" s="230"/>
    </row>
    <row r="780" spans="1:5" x14ac:dyDescent="0.25">
      <c r="A780" s="253">
        <v>52901</v>
      </c>
      <c r="B780">
        <v>1114.07</v>
      </c>
      <c r="C780" s="18">
        <f>VLOOKUP(A780,'VDs DUELOS'!$D$3:$F$1571,3,0)-B780</f>
        <v>0</v>
      </c>
      <c r="D780" s="228"/>
      <c r="E780" s="230"/>
    </row>
    <row r="781" spans="1:5" x14ac:dyDescent="0.25">
      <c r="A781" s="253">
        <v>52908</v>
      </c>
      <c r="B781">
        <v>934.07999999999993</v>
      </c>
      <c r="C781" s="18">
        <f>VLOOKUP(A781,'VDs DUELOS'!$D$3:$F$1571,3,0)-B781</f>
        <v>0</v>
      </c>
      <c r="D781" s="228"/>
      <c r="E781" s="230"/>
    </row>
    <row r="782" spans="1:5" x14ac:dyDescent="0.25">
      <c r="A782" s="253">
        <v>52909</v>
      </c>
      <c r="B782">
        <v>2597.6</v>
      </c>
      <c r="C782" s="18">
        <f>VLOOKUP(A782,'VDs DUELOS'!$D$3:$F$1571,3,0)-B782</f>
        <v>0</v>
      </c>
      <c r="D782" s="228"/>
      <c r="E782" s="230"/>
    </row>
    <row r="783" spans="1:5" x14ac:dyDescent="0.25">
      <c r="A783" s="253">
        <v>52914</v>
      </c>
      <c r="B783">
        <v>50</v>
      </c>
      <c r="C783" s="18">
        <f>VLOOKUP(A783,'VDs DUELOS'!$D$3:$F$1571,3,0)-B783</f>
        <v>0</v>
      </c>
      <c r="D783" s="228"/>
      <c r="E783" s="230"/>
    </row>
    <row r="784" spans="1:5" x14ac:dyDescent="0.25">
      <c r="A784" s="253">
        <v>52920</v>
      </c>
      <c r="B784">
        <v>22.08</v>
      </c>
      <c r="C784" s="18">
        <f>VLOOKUP(A784,'VDs DUELOS'!$D$3:$F$1571,3,0)-B784</f>
        <v>0</v>
      </c>
      <c r="D784" s="228"/>
      <c r="E784" s="230"/>
    </row>
    <row r="785" spans="1:5" x14ac:dyDescent="0.25">
      <c r="A785" s="253">
        <v>52921</v>
      </c>
      <c r="B785">
        <v>1431.0900000000001</v>
      </c>
      <c r="C785" s="18">
        <f>VLOOKUP(A785,'VDs DUELOS'!$D$3:$F$1571,3,0)-B785</f>
        <v>0</v>
      </c>
      <c r="D785" s="228"/>
      <c r="E785" s="230"/>
    </row>
    <row r="786" spans="1:5" x14ac:dyDescent="0.25">
      <c r="A786" s="253">
        <v>52929</v>
      </c>
      <c r="B786">
        <v>2020.4399999999998</v>
      </c>
      <c r="C786" s="18">
        <f>VLOOKUP(A786,'VDs DUELOS'!$D$3:$F$1571,3,0)-B786</f>
        <v>0</v>
      </c>
      <c r="D786" s="228"/>
      <c r="E786" s="230"/>
    </row>
    <row r="787" spans="1:5" x14ac:dyDescent="0.25">
      <c r="A787" s="253">
        <v>52933</v>
      </c>
      <c r="B787">
        <v>2046.0200000000002</v>
      </c>
      <c r="C787" s="18">
        <f>VLOOKUP(A787,'VDs DUELOS'!$D$3:$F$1571,3,0)-B787</f>
        <v>0</v>
      </c>
      <c r="D787" s="228"/>
      <c r="E787" s="230"/>
    </row>
    <row r="788" spans="1:5" x14ac:dyDescent="0.25">
      <c r="A788" s="253">
        <v>52936</v>
      </c>
      <c r="B788">
        <v>874.3</v>
      </c>
      <c r="C788" s="18">
        <f>VLOOKUP(A788,'VDs DUELOS'!$D$3:$F$1571,3,0)-B788</f>
        <v>0</v>
      </c>
      <c r="D788" s="228"/>
      <c r="E788" s="230"/>
    </row>
    <row r="789" spans="1:5" x14ac:dyDescent="0.25">
      <c r="A789" s="253">
        <v>52938</v>
      </c>
      <c r="B789">
        <v>2481.3200000000002</v>
      </c>
      <c r="C789" s="18">
        <f>VLOOKUP(A789,'VDs DUELOS'!$D$3:$F$1571,3,0)-B789</f>
        <v>0</v>
      </c>
      <c r="D789" s="228"/>
      <c r="E789" s="230"/>
    </row>
    <row r="790" spans="1:5" x14ac:dyDescent="0.25">
      <c r="A790" s="253">
        <v>52940</v>
      </c>
      <c r="B790">
        <v>830.61999999999989</v>
      </c>
      <c r="C790" s="18">
        <f>VLOOKUP(A790,'VDs DUELOS'!$D$3:$F$1571,3,0)-B790</f>
        <v>0</v>
      </c>
      <c r="D790" s="228"/>
      <c r="E790" s="230"/>
    </row>
    <row r="791" spans="1:5" x14ac:dyDescent="0.25">
      <c r="A791" s="253">
        <v>52941</v>
      </c>
      <c r="B791">
        <v>1653.7599999999998</v>
      </c>
      <c r="C791" s="18">
        <f>VLOOKUP(A791,'VDs DUELOS'!$D$3:$F$1571,3,0)-B791</f>
        <v>0</v>
      </c>
      <c r="D791" s="228"/>
      <c r="E791" s="228"/>
    </row>
    <row r="792" spans="1:5" x14ac:dyDescent="0.25">
      <c r="A792" s="253">
        <v>52942</v>
      </c>
      <c r="B792">
        <v>20.36</v>
      </c>
      <c r="C792" s="18">
        <f>VLOOKUP(A792,'VDs DUELOS'!$D$3:$F$1571,3,0)-B792</f>
        <v>0</v>
      </c>
      <c r="D792" s="228"/>
      <c r="E792" s="230"/>
    </row>
    <row r="793" spans="1:5" x14ac:dyDescent="0.25">
      <c r="A793" s="253">
        <v>52948</v>
      </c>
      <c r="B793">
        <v>148.25</v>
      </c>
      <c r="C793" s="18">
        <f>VLOOKUP(A793,'VDs DUELOS'!$D$3:$F$1571,3,0)-B793</f>
        <v>0</v>
      </c>
      <c r="D793" s="228"/>
      <c r="E793" s="228"/>
    </row>
    <row r="794" spans="1:5" x14ac:dyDescent="0.25">
      <c r="A794" s="253">
        <v>52950</v>
      </c>
      <c r="B794">
        <v>449.26000000000005</v>
      </c>
      <c r="C794" s="18">
        <f>VLOOKUP(A794,'VDs DUELOS'!$D$3:$F$1571,3,0)-B794</f>
        <v>0</v>
      </c>
      <c r="D794" s="228"/>
      <c r="E794" s="230"/>
    </row>
    <row r="795" spans="1:5" x14ac:dyDescent="0.25">
      <c r="A795" s="253">
        <v>52960</v>
      </c>
      <c r="B795">
        <v>1260.4099999999999</v>
      </c>
      <c r="C795" s="18">
        <f>VLOOKUP(A795,'VDs DUELOS'!$D$3:$F$1571,3,0)-B795</f>
        <v>0</v>
      </c>
      <c r="D795" s="228"/>
      <c r="E795" s="230"/>
    </row>
    <row r="796" spans="1:5" x14ac:dyDescent="0.25">
      <c r="A796" s="253">
        <v>52970</v>
      </c>
      <c r="B796">
        <v>1839.7</v>
      </c>
      <c r="C796" s="18">
        <f>VLOOKUP(A796,'VDs DUELOS'!$D$3:$F$1571,3,0)-B796</f>
        <v>0</v>
      </c>
      <c r="D796" s="228"/>
      <c r="E796" s="230"/>
    </row>
    <row r="797" spans="1:5" x14ac:dyDescent="0.25">
      <c r="A797" s="253">
        <v>52985</v>
      </c>
      <c r="B797">
        <v>592.26</v>
      </c>
      <c r="C797" s="18">
        <f>VLOOKUP(A797,'VDs DUELOS'!$D$3:$F$1571,3,0)-B797</f>
        <v>0</v>
      </c>
      <c r="D797" s="228"/>
      <c r="E797" s="230"/>
    </row>
    <row r="798" spans="1:5" x14ac:dyDescent="0.25">
      <c r="A798" s="253">
        <v>52986</v>
      </c>
      <c r="B798">
        <v>1284.1599999999999</v>
      </c>
      <c r="C798" s="18">
        <f>VLOOKUP(A798,'VDs DUELOS'!$D$3:$F$1571,3,0)-B798</f>
        <v>0</v>
      </c>
      <c r="D798" s="228"/>
      <c r="E798" s="230"/>
    </row>
    <row r="799" spans="1:5" x14ac:dyDescent="0.25">
      <c r="A799" s="253">
        <v>52991</v>
      </c>
      <c r="B799">
        <v>676.52</v>
      </c>
      <c r="C799" s="18">
        <f>VLOOKUP(A799,'VDs DUELOS'!$D$3:$F$1571,3,0)-B799</f>
        <v>0</v>
      </c>
      <c r="D799" s="228"/>
      <c r="E799" s="230"/>
    </row>
    <row r="800" spans="1:5" x14ac:dyDescent="0.25">
      <c r="A800" s="253">
        <v>530</v>
      </c>
      <c r="B800">
        <v>523.57999999999993</v>
      </c>
      <c r="C800" s="18">
        <f>VLOOKUP(A800,'VDs DUELOS'!$D$3:$F$1571,3,0)-B800</f>
        <v>0</v>
      </c>
      <c r="D800" s="228"/>
      <c r="E800" s="230"/>
    </row>
    <row r="801" spans="1:5" x14ac:dyDescent="0.25">
      <c r="A801" s="253">
        <v>53002</v>
      </c>
      <c r="B801">
        <v>6874.64</v>
      </c>
      <c r="C801" s="18">
        <f>VLOOKUP(A801,'VDs DUELOS'!$D$3:$F$1571,3,0)-B801</f>
        <v>0</v>
      </c>
      <c r="D801" s="228"/>
      <c r="E801" s="230"/>
    </row>
    <row r="802" spans="1:5" x14ac:dyDescent="0.25">
      <c r="A802" s="253">
        <v>53011</v>
      </c>
      <c r="B802">
        <v>1017.74</v>
      </c>
      <c r="C802" s="18">
        <f>VLOOKUP(A802,'VDs DUELOS'!$D$3:$F$1571,3,0)-B802</f>
        <v>0</v>
      </c>
      <c r="D802" s="228"/>
      <c r="E802" s="230"/>
    </row>
    <row r="803" spans="1:5" x14ac:dyDescent="0.25">
      <c r="A803" s="253">
        <v>53014</v>
      </c>
      <c r="B803">
        <v>1579.36</v>
      </c>
      <c r="C803" s="18">
        <f>VLOOKUP(A803,'VDs DUELOS'!$D$3:$F$1571,3,0)-B803</f>
        <v>0</v>
      </c>
      <c r="D803" s="228"/>
      <c r="E803" s="230"/>
    </row>
    <row r="804" spans="1:5" x14ac:dyDescent="0.25">
      <c r="A804" s="253">
        <v>53018</v>
      </c>
      <c r="B804">
        <v>3473.5299999999997</v>
      </c>
      <c r="C804" s="18">
        <f>VLOOKUP(A804,'VDs DUELOS'!$D$3:$F$1571,3,0)-B804</f>
        <v>0</v>
      </c>
      <c r="D804" s="228"/>
      <c r="E804" s="230"/>
    </row>
    <row r="805" spans="1:5" x14ac:dyDescent="0.25">
      <c r="A805" s="253">
        <v>53020</v>
      </c>
      <c r="B805">
        <v>204.26000000000002</v>
      </c>
      <c r="C805" s="18">
        <f>VLOOKUP(A805,'VDs DUELOS'!$D$3:$F$1571,3,0)-B805</f>
        <v>0</v>
      </c>
      <c r="D805" s="228"/>
      <c r="E805" s="230"/>
    </row>
    <row r="806" spans="1:5" x14ac:dyDescent="0.25">
      <c r="A806" s="253">
        <v>53023</v>
      </c>
      <c r="B806">
        <v>713.68000000000006</v>
      </c>
      <c r="C806" s="18">
        <f>VLOOKUP(A806,'VDs DUELOS'!$D$3:$F$1571,3,0)-B806</f>
        <v>0</v>
      </c>
      <c r="D806" s="228"/>
      <c r="E806" s="230"/>
    </row>
    <row r="807" spans="1:5" x14ac:dyDescent="0.25">
      <c r="A807" s="253">
        <v>53028</v>
      </c>
      <c r="B807">
        <v>457.32</v>
      </c>
      <c r="C807" s="18">
        <f>VLOOKUP(A807,'VDs DUELOS'!$D$3:$F$1571,3,0)-B807</f>
        <v>0</v>
      </c>
      <c r="D807" s="228"/>
      <c r="E807" s="230"/>
    </row>
    <row r="808" spans="1:5" x14ac:dyDescent="0.25">
      <c r="A808" s="253">
        <v>53040</v>
      </c>
      <c r="B808">
        <v>186.5</v>
      </c>
      <c r="C808" s="18">
        <f>VLOOKUP(A808,'VDs DUELOS'!$D$3:$F$1571,3,0)-B808</f>
        <v>0</v>
      </c>
      <c r="D808" s="228"/>
      <c r="E808" s="230"/>
    </row>
    <row r="809" spans="1:5" x14ac:dyDescent="0.25">
      <c r="A809" s="253">
        <v>53041</v>
      </c>
      <c r="B809">
        <v>2653.62</v>
      </c>
      <c r="C809" s="18">
        <f>VLOOKUP(A809,'VDs DUELOS'!$D$3:$F$1571,3,0)-B809</f>
        <v>0</v>
      </c>
      <c r="D809" s="228"/>
      <c r="E809" s="230"/>
    </row>
    <row r="810" spans="1:5" x14ac:dyDescent="0.25">
      <c r="A810" s="253">
        <v>53042</v>
      </c>
      <c r="B810">
        <v>1036.83</v>
      </c>
      <c r="C810" s="18">
        <f>VLOOKUP(A810,'VDs DUELOS'!$D$3:$F$1571,3,0)-B810</f>
        <v>0</v>
      </c>
      <c r="D810" s="228"/>
      <c r="E810" s="230"/>
    </row>
    <row r="811" spans="1:5" x14ac:dyDescent="0.25">
      <c r="A811" s="253">
        <v>53047</v>
      </c>
      <c r="B811">
        <v>1242.6599999999999</v>
      </c>
      <c r="C811" s="18">
        <f>VLOOKUP(A811,'VDs DUELOS'!$D$3:$F$1571,3,0)-B811</f>
        <v>0</v>
      </c>
      <c r="D811" s="228"/>
      <c r="E811" s="230"/>
    </row>
    <row r="812" spans="1:5" x14ac:dyDescent="0.25">
      <c r="A812" s="253">
        <v>53048</v>
      </c>
      <c r="B812">
        <v>1815.34</v>
      </c>
      <c r="C812" s="18">
        <f>VLOOKUP(A812,'VDs DUELOS'!$D$3:$F$1571,3,0)-B812</f>
        <v>0</v>
      </c>
      <c r="D812" s="228"/>
      <c r="E812" s="230"/>
    </row>
    <row r="813" spans="1:5" x14ac:dyDescent="0.25">
      <c r="A813" s="253">
        <v>5305</v>
      </c>
      <c r="B813">
        <v>1903.23</v>
      </c>
      <c r="C813" s="18">
        <f>VLOOKUP(A813,'VDs DUELOS'!$D$3:$F$1571,3,0)-B813</f>
        <v>0</v>
      </c>
      <c r="D813" s="228"/>
      <c r="E813" s="230"/>
    </row>
    <row r="814" spans="1:5" x14ac:dyDescent="0.25">
      <c r="A814" s="253">
        <v>53053</v>
      </c>
      <c r="B814">
        <v>1873.68</v>
      </c>
      <c r="C814" s="18">
        <f>VLOOKUP(A814,'VDs DUELOS'!$D$3:$F$1571,3,0)-B814</f>
        <v>0</v>
      </c>
      <c r="D814" s="228"/>
      <c r="E814" s="230"/>
    </row>
    <row r="815" spans="1:5" x14ac:dyDescent="0.25">
      <c r="A815" s="253">
        <v>53059</v>
      </c>
      <c r="B815">
        <v>665.3</v>
      </c>
      <c r="C815" s="18">
        <f>VLOOKUP(A815,'VDs DUELOS'!$D$3:$F$1571,3,0)-B815</f>
        <v>0</v>
      </c>
      <c r="D815" s="228"/>
      <c r="E815" s="230"/>
    </row>
    <row r="816" spans="1:5" x14ac:dyDescent="0.25">
      <c r="A816" s="253">
        <v>53065</v>
      </c>
      <c r="B816">
        <v>287.25</v>
      </c>
      <c r="C816" s="18">
        <f>VLOOKUP(A816,'VDs DUELOS'!$D$3:$F$1571,3,0)-B816</f>
        <v>0</v>
      </c>
      <c r="D816" s="228"/>
      <c r="E816" s="230"/>
    </row>
    <row r="817" spans="1:5" x14ac:dyDescent="0.25">
      <c r="A817" s="253">
        <v>53067</v>
      </c>
      <c r="B817">
        <v>1489.01</v>
      </c>
      <c r="C817" s="18">
        <f>VLOOKUP(A817,'VDs DUELOS'!$D$3:$F$1571,3,0)-B817</f>
        <v>0</v>
      </c>
      <c r="D817" s="228"/>
      <c r="E817" s="230"/>
    </row>
    <row r="818" spans="1:5" x14ac:dyDescent="0.25">
      <c r="A818" s="253">
        <v>53077</v>
      </c>
      <c r="B818">
        <v>859.79000000000019</v>
      </c>
      <c r="C818" s="18">
        <f>VLOOKUP(A818,'VDs DUELOS'!$D$3:$F$1571,3,0)-B818</f>
        <v>0</v>
      </c>
      <c r="D818" s="228"/>
      <c r="E818" s="230"/>
    </row>
    <row r="819" spans="1:5" x14ac:dyDescent="0.25">
      <c r="A819" s="253">
        <v>53078</v>
      </c>
      <c r="B819">
        <v>1970.18</v>
      </c>
      <c r="C819" s="18">
        <f>VLOOKUP(A819,'VDs DUELOS'!$D$3:$F$1571,3,0)-B819</f>
        <v>0</v>
      </c>
      <c r="D819" s="228"/>
      <c r="E819" s="230"/>
    </row>
    <row r="820" spans="1:5" x14ac:dyDescent="0.25">
      <c r="A820" s="253">
        <v>53081</v>
      </c>
      <c r="B820">
        <v>1410.38</v>
      </c>
      <c r="C820" s="18">
        <f>VLOOKUP(A820,'VDs DUELOS'!$D$3:$F$1571,3,0)-B820</f>
        <v>0</v>
      </c>
      <c r="D820" s="228"/>
      <c r="E820" s="230"/>
    </row>
    <row r="821" spans="1:5" x14ac:dyDescent="0.25">
      <c r="A821" s="253">
        <v>53085</v>
      </c>
      <c r="B821">
        <v>2094.14</v>
      </c>
      <c r="C821" s="18">
        <f>VLOOKUP(A821,'VDs DUELOS'!$D$3:$F$1571,3,0)-B821</f>
        <v>0</v>
      </c>
      <c r="D821" s="228"/>
      <c r="E821" s="230"/>
    </row>
    <row r="822" spans="1:5" x14ac:dyDescent="0.25">
      <c r="A822" s="253">
        <v>53088</v>
      </c>
      <c r="B822">
        <v>537.43999999999994</v>
      </c>
      <c r="C822" s="18">
        <f>VLOOKUP(A822,'VDs DUELOS'!$D$3:$F$1571,3,0)-B822</f>
        <v>0</v>
      </c>
      <c r="D822" s="228"/>
      <c r="E822" s="230"/>
    </row>
    <row r="823" spans="1:5" x14ac:dyDescent="0.25">
      <c r="A823" s="253">
        <v>53092</v>
      </c>
      <c r="B823">
        <v>590.65000000000009</v>
      </c>
      <c r="C823" s="18">
        <f>VLOOKUP(A823,'VDs DUELOS'!$D$3:$F$1571,3,0)-B823</f>
        <v>0</v>
      </c>
      <c r="D823" s="228"/>
      <c r="E823" s="230"/>
    </row>
    <row r="824" spans="1:5" x14ac:dyDescent="0.25">
      <c r="A824" s="253">
        <v>53094</v>
      </c>
      <c r="B824">
        <v>1067.8700000000001</v>
      </c>
      <c r="C824" s="18">
        <f>VLOOKUP(A824,'VDs DUELOS'!$D$3:$F$1571,3,0)-B824</f>
        <v>0</v>
      </c>
      <c r="D824" s="228"/>
      <c r="E824" s="230"/>
    </row>
    <row r="825" spans="1:5" x14ac:dyDescent="0.25">
      <c r="A825" s="253">
        <v>53101</v>
      </c>
      <c r="B825">
        <v>180.48</v>
      </c>
      <c r="C825" s="18">
        <f>VLOOKUP(A825,'VDs DUELOS'!$D$3:$F$1571,3,0)-B825</f>
        <v>0</v>
      </c>
      <c r="D825" s="228"/>
      <c r="E825" s="230"/>
    </row>
    <row r="826" spans="1:5" x14ac:dyDescent="0.25">
      <c r="A826" s="253">
        <v>53102</v>
      </c>
      <c r="B826">
        <v>1359.45</v>
      </c>
      <c r="C826" s="18">
        <f>VLOOKUP(A826,'VDs DUELOS'!$D$3:$F$1571,3,0)-B826</f>
        <v>0</v>
      </c>
      <c r="D826" s="228"/>
      <c r="E826" s="230"/>
    </row>
    <row r="827" spans="1:5" x14ac:dyDescent="0.25">
      <c r="A827" s="253">
        <v>53105</v>
      </c>
      <c r="B827">
        <v>2731.98</v>
      </c>
      <c r="C827" s="18">
        <f>VLOOKUP(A827,'VDs DUELOS'!$D$3:$F$1571,3,0)-B827</f>
        <v>0</v>
      </c>
      <c r="D827" s="228"/>
      <c r="E827" s="230"/>
    </row>
    <row r="828" spans="1:5" x14ac:dyDescent="0.25">
      <c r="A828" s="253">
        <v>53106</v>
      </c>
      <c r="B828">
        <v>2161.16</v>
      </c>
      <c r="C828" s="18">
        <f>VLOOKUP(A828,'VDs DUELOS'!$D$3:$F$1571,3,0)-B828</f>
        <v>0</v>
      </c>
      <c r="D828" s="228"/>
      <c r="E828" s="230"/>
    </row>
    <row r="829" spans="1:5" x14ac:dyDescent="0.25">
      <c r="A829" s="253">
        <v>53110</v>
      </c>
      <c r="B829">
        <v>339.11</v>
      </c>
      <c r="C829" s="18">
        <f>VLOOKUP(A829,'VDs DUELOS'!$D$3:$F$1571,3,0)-B829</f>
        <v>0</v>
      </c>
      <c r="D829" s="228"/>
      <c r="E829" s="230"/>
    </row>
    <row r="830" spans="1:5" x14ac:dyDescent="0.25">
      <c r="A830" s="253">
        <v>53125</v>
      </c>
      <c r="B830">
        <v>32452.41</v>
      </c>
      <c r="C830" s="18">
        <f>VLOOKUP(A830,'VDs DUELOS'!$D$3:$F$1571,3,0)-B830</f>
        <v>0</v>
      </c>
      <c r="D830" s="228"/>
      <c r="E830" s="230"/>
    </row>
    <row r="831" spans="1:5" x14ac:dyDescent="0.25">
      <c r="A831" s="253">
        <v>53129</v>
      </c>
      <c r="B831">
        <v>778.5200000000001</v>
      </c>
      <c r="C831" s="18">
        <f>VLOOKUP(A831,'VDs DUELOS'!$D$3:$F$1571,3,0)-B831</f>
        <v>0</v>
      </c>
      <c r="D831" s="228"/>
      <c r="E831" s="230"/>
    </row>
    <row r="832" spans="1:5" x14ac:dyDescent="0.25">
      <c r="A832" s="253">
        <v>53131</v>
      </c>
      <c r="B832">
        <v>1829.13</v>
      </c>
      <c r="C832" s="18">
        <f>VLOOKUP(A832,'VDs DUELOS'!$D$3:$F$1571,3,0)-B832</f>
        <v>0</v>
      </c>
      <c r="D832" s="228"/>
      <c r="E832" s="230"/>
    </row>
    <row r="833" spans="1:5" x14ac:dyDescent="0.25">
      <c r="A833" s="253">
        <v>53134</v>
      </c>
      <c r="B833">
        <v>1152.46</v>
      </c>
      <c r="C833" s="18">
        <f>VLOOKUP(A833,'VDs DUELOS'!$D$3:$F$1571,3,0)-B833</f>
        <v>0</v>
      </c>
      <c r="D833" s="228"/>
      <c r="E833" s="230"/>
    </row>
    <row r="834" spans="1:5" x14ac:dyDescent="0.25">
      <c r="A834" s="253">
        <v>53138</v>
      </c>
      <c r="B834">
        <v>720.48</v>
      </c>
      <c r="C834" s="18">
        <f>VLOOKUP(A834,'VDs DUELOS'!$D$3:$F$1571,3,0)-B834</f>
        <v>0</v>
      </c>
      <c r="D834" s="228"/>
      <c r="E834" s="230"/>
    </row>
    <row r="835" spans="1:5" x14ac:dyDescent="0.25">
      <c r="A835" s="253">
        <v>53149</v>
      </c>
      <c r="B835">
        <v>374.87</v>
      </c>
      <c r="C835" s="18">
        <f>VLOOKUP(A835,'VDs DUELOS'!$D$3:$F$1571,3,0)-B835</f>
        <v>0</v>
      </c>
      <c r="D835" s="228"/>
      <c r="E835" s="230"/>
    </row>
    <row r="836" spans="1:5" x14ac:dyDescent="0.25">
      <c r="A836" s="253">
        <v>53151</v>
      </c>
      <c r="B836">
        <v>1177.21</v>
      </c>
      <c r="C836" s="18">
        <f>VLOOKUP(A836,'VDs DUELOS'!$D$3:$F$1571,3,0)-B836</f>
        <v>0</v>
      </c>
      <c r="D836" s="228"/>
      <c r="E836" s="230"/>
    </row>
    <row r="837" spans="1:5" x14ac:dyDescent="0.25">
      <c r="A837" s="253">
        <v>53152</v>
      </c>
      <c r="B837">
        <v>1602.09</v>
      </c>
      <c r="C837" s="18">
        <f>VLOOKUP(A837,'VDs DUELOS'!$D$3:$F$1571,3,0)-B837</f>
        <v>0</v>
      </c>
      <c r="D837" s="228"/>
      <c r="E837" s="230"/>
    </row>
    <row r="838" spans="1:5" x14ac:dyDescent="0.25">
      <c r="A838" s="253">
        <v>53158</v>
      </c>
      <c r="B838">
        <v>289.87</v>
      </c>
      <c r="C838" s="18">
        <f>VLOOKUP(A838,'VDs DUELOS'!$D$3:$F$1571,3,0)-B838</f>
        <v>0</v>
      </c>
      <c r="D838" s="228"/>
      <c r="E838" s="230"/>
    </row>
    <row r="839" spans="1:5" x14ac:dyDescent="0.25">
      <c r="A839" s="253">
        <v>53176</v>
      </c>
      <c r="B839">
        <v>668.05000000000007</v>
      </c>
      <c r="C839" s="18">
        <f>VLOOKUP(A839,'VDs DUELOS'!$D$3:$F$1571,3,0)-B839</f>
        <v>0</v>
      </c>
      <c r="D839" s="228"/>
      <c r="E839" s="230"/>
    </row>
    <row r="840" spans="1:5" x14ac:dyDescent="0.25">
      <c r="A840" s="253">
        <v>53184</v>
      </c>
      <c r="B840">
        <v>748.19</v>
      </c>
      <c r="C840" s="18">
        <f>VLOOKUP(A840,'VDs DUELOS'!$D$3:$F$1571,3,0)-B840</f>
        <v>0</v>
      </c>
      <c r="D840" s="228"/>
      <c r="E840" s="230"/>
    </row>
    <row r="841" spans="1:5" x14ac:dyDescent="0.25">
      <c r="A841" s="253">
        <v>53193</v>
      </c>
      <c r="B841">
        <v>138.82</v>
      </c>
      <c r="C841" s="18">
        <f>VLOOKUP(A841,'VDs DUELOS'!$D$3:$F$1571,3,0)-B841</f>
        <v>0</v>
      </c>
      <c r="D841" s="228"/>
      <c r="E841" s="230"/>
    </row>
    <row r="842" spans="1:5" x14ac:dyDescent="0.25">
      <c r="A842" s="253">
        <v>53196</v>
      </c>
      <c r="B842">
        <v>687.07</v>
      </c>
      <c r="C842" s="18">
        <f>VLOOKUP(A842,'VDs DUELOS'!$D$3:$F$1571,3,0)-B842</f>
        <v>0</v>
      </c>
      <c r="D842" s="228"/>
      <c r="E842" s="230"/>
    </row>
    <row r="843" spans="1:5" x14ac:dyDescent="0.25">
      <c r="A843" s="253">
        <v>53208</v>
      </c>
      <c r="B843">
        <v>2832.81</v>
      </c>
      <c r="C843" s="18">
        <f>VLOOKUP(A843,'VDs DUELOS'!$D$3:$F$1571,3,0)-B843</f>
        <v>0</v>
      </c>
      <c r="D843" s="228"/>
      <c r="E843" s="230"/>
    </row>
    <row r="844" spans="1:5" x14ac:dyDescent="0.25">
      <c r="A844" s="253">
        <v>53213</v>
      </c>
      <c r="B844">
        <v>741.3</v>
      </c>
      <c r="C844" s="18">
        <f>VLOOKUP(A844,'VDs DUELOS'!$D$3:$F$1571,3,0)-B844</f>
        <v>0</v>
      </c>
      <c r="D844" s="228"/>
      <c r="E844" s="230"/>
    </row>
    <row r="845" spans="1:5" x14ac:dyDescent="0.25">
      <c r="A845" s="253">
        <v>53215</v>
      </c>
      <c r="B845">
        <v>1229.32</v>
      </c>
      <c r="C845" s="18">
        <f>VLOOKUP(A845,'VDs DUELOS'!$D$3:$F$1571,3,0)-B845</f>
        <v>0</v>
      </c>
      <c r="D845" s="228"/>
      <c r="E845" s="230"/>
    </row>
    <row r="846" spans="1:5" x14ac:dyDescent="0.25">
      <c r="A846" s="253">
        <v>53216</v>
      </c>
      <c r="B846">
        <v>741.25</v>
      </c>
      <c r="C846" s="18">
        <f>VLOOKUP(A846,'VDs DUELOS'!$D$3:$F$1571,3,0)-B846</f>
        <v>0</v>
      </c>
      <c r="D846" s="228"/>
      <c r="E846" s="230"/>
    </row>
    <row r="847" spans="1:5" x14ac:dyDescent="0.25">
      <c r="A847" s="253">
        <v>53217</v>
      </c>
      <c r="B847">
        <v>499.48</v>
      </c>
      <c r="C847" s="18">
        <f>VLOOKUP(A847,'VDs DUELOS'!$D$3:$F$1571,3,0)-B847</f>
        <v>0</v>
      </c>
      <c r="D847" s="228"/>
      <c r="E847" s="230"/>
    </row>
    <row r="848" spans="1:5" x14ac:dyDescent="0.25">
      <c r="A848" s="253">
        <v>53227</v>
      </c>
      <c r="B848">
        <v>1051.1199999999999</v>
      </c>
      <c r="C848" s="18">
        <f>VLOOKUP(A848,'VDs DUELOS'!$D$3:$F$1571,3,0)-B848</f>
        <v>0</v>
      </c>
      <c r="D848" s="228"/>
      <c r="E848" s="230"/>
    </row>
    <row r="849" spans="1:5" x14ac:dyDescent="0.25">
      <c r="A849" s="253">
        <v>53228</v>
      </c>
      <c r="B849">
        <v>2070.11</v>
      </c>
      <c r="C849" s="18">
        <f>VLOOKUP(A849,'VDs DUELOS'!$D$3:$F$1571,3,0)-B849</f>
        <v>0</v>
      </c>
      <c r="D849" s="228"/>
      <c r="E849" s="230"/>
    </row>
    <row r="850" spans="1:5" x14ac:dyDescent="0.25">
      <c r="A850" s="253">
        <v>53230</v>
      </c>
      <c r="B850">
        <v>1011.3100000000001</v>
      </c>
      <c r="C850" s="18">
        <f>VLOOKUP(A850,'VDs DUELOS'!$D$3:$F$1571,3,0)-B850</f>
        <v>0</v>
      </c>
      <c r="D850" s="228"/>
      <c r="E850" s="230"/>
    </row>
    <row r="851" spans="1:5" x14ac:dyDescent="0.25">
      <c r="A851" s="253">
        <v>53231</v>
      </c>
      <c r="B851">
        <v>1040.24</v>
      </c>
      <c r="C851" s="18">
        <f>VLOOKUP(A851,'VDs DUELOS'!$D$3:$F$1571,3,0)-B851</f>
        <v>0</v>
      </c>
      <c r="D851" s="228"/>
      <c r="E851" s="230"/>
    </row>
    <row r="852" spans="1:5" x14ac:dyDescent="0.25">
      <c r="A852" s="253">
        <v>53233</v>
      </c>
      <c r="B852">
        <v>429.35999999999996</v>
      </c>
      <c r="C852" s="18">
        <f>VLOOKUP(A852,'VDs DUELOS'!$D$3:$F$1571,3,0)-B852</f>
        <v>0</v>
      </c>
      <c r="D852" s="228"/>
      <c r="E852" s="230"/>
    </row>
    <row r="853" spans="1:5" x14ac:dyDescent="0.25">
      <c r="A853" s="253">
        <v>53234</v>
      </c>
      <c r="B853">
        <v>1014.63</v>
      </c>
      <c r="C853" s="18">
        <f>VLOOKUP(A853,'VDs DUELOS'!$D$3:$F$1571,3,0)-B853</f>
        <v>0</v>
      </c>
      <c r="D853" s="228"/>
      <c r="E853" s="230"/>
    </row>
    <row r="854" spans="1:5" x14ac:dyDescent="0.25">
      <c r="A854" s="253">
        <v>53238</v>
      </c>
      <c r="B854">
        <v>519.93999999999994</v>
      </c>
      <c r="C854" s="18">
        <f>VLOOKUP(A854,'VDs DUELOS'!$D$3:$F$1571,3,0)-B854</f>
        <v>0</v>
      </c>
      <c r="D854" s="228"/>
      <c r="E854" s="230"/>
    </row>
    <row r="855" spans="1:5" x14ac:dyDescent="0.25">
      <c r="A855" s="253">
        <v>53240</v>
      </c>
      <c r="B855">
        <v>1313.09</v>
      </c>
      <c r="C855" s="18">
        <f>VLOOKUP(A855,'VDs DUELOS'!$D$3:$F$1571,3,0)-B855</f>
        <v>0</v>
      </c>
      <c r="D855" s="228"/>
      <c r="E855" s="230"/>
    </row>
    <row r="856" spans="1:5" x14ac:dyDescent="0.25">
      <c r="A856" s="253">
        <v>53243</v>
      </c>
      <c r="B856">
        <v>560.38</v>
      </c>
      <c r="C856" s="18">
        <f>VLOOKUP(A856,'VDs DUELOS'!$D$3:$F$1571,3,0)-B856</f>
        <v>0</v>
      </c>
      <c r="D856" s="228"/>
      <c r="E856" s="230"/>
    </row>
    <row r="857" spans="1:5" x14ac:dyDescent="0.25">
      <c r="A857" s="253">
        <v>53249</v>
      </c>
      <c r="B857">
        <v>972.2</v>
      </c>
      <c r="C857" s="18">
        <f>VLOOKUP(A857,'VDs DUELOS'!$D$3:$F$1571,3,0)-B857</f>
        <v>0</v>
      </c>
      <c r="D857" s="228"/>
      <c r="E857" s="230"/>
    </row>
    <row r="858" spans="1:5" x14ac:dyDescent="0.25">
      <c r="A858" s="253">
        <v>53250</v>
      </c>
      <c r="B858">
        <v>320.76</v>
      </c>
      <c r="C858" s="18">
        <f>VLOOKUP(A858,'VDs DUELOS'!$D$3:$F$1571,3,0)-B858</f>
        <v>0</v>
      </c>
      <c r="D858" s="228"/>
      <c r="E858" s="230"/>
    </row>
    <row r="859" spans="1:5" x14ac:dyDescent="0.25">
      <c r="A859" s="253">
        <v>53256</v>
      </c>
      <c r="B859">
        <v>804.27</v>
      </c>
      <c r="C859" s="18">
        <f>VLOOKUP(A859,'VDs DUELOS'!$D$3:$F$1571,3,0)-B859</f>
        <v>0</v>
      </c>
      <c r="D859" s="228"/>
      <c r="E859" s="230"/>
    </row>
    <row r="860" spans="1:5" x14ac:dyDescent="0.25">
      <c r="A860" s="253">
        <v>53258</v>
      </c>
      <c r="B860">
        <v>991.04</v>
      </c>
      <c r="C860" s="18">
        <f>VLOOKUP(A860,'VDs DUELOS'!$D$3:$F$1571,3,0)-B860</f>
        <v>0</v>
      </c>
      <c r="D860" s="228"/>
      <c r="E860" s="230"/>
    </row>
    <row r="861" spans="1:5" x14ac:dyDescent="0.25">
      <c r="A861" s="253">
        <v>53262</v>
      </c>
      <c r="B861">
        <v>941.11</v>
      </c>
      <c r="C861" s="18">
        <f>VLOOKUP(A861,'VDs DUELOS'!$D$3:$F$1571,3,0)-B861</f>
        <v>0</v>
      </c>
      <c r="D861" s="228"/>
      <c r="E861" s="230"/>
    </row>
    <row r="862" spans="1:5" x14ac:dyDescent="0.25">
      <c r="A862" s="253">
        <v>53263</v>
      </c>
      <c r="B862">
        <v>724.99</v>
      </c>
      <c r="C862" s="18">
        <f>VLOOKUP(A862,'VDs DUELOS'!$D$3:$F$1571,3,0)-B862</f>
        <v>0</v>
      </c>
      <c r="D862" s="228"/>
      <c r="E862" s="230"/>
    </row>
    <row r="863" spans="1:5" x14ac:dyDescent="0.25">
      <c r="A863" s="253">
        <v>53264</v>
      </c>
      <c r="B863">
        <v>178.55</v>
      </c>
      <c r="C863" s="18">
        <f>VLOOKUP(A863,'VDs DUELOS'!$D$3:$F$1571,3,0)-B863</f>
        <v>0</v>
      </c>
      <c r="D863" s="228"/>
      <c r="E863" s="230"/>
    </row>
    <row r="864" spans="1:5" x14ac:dyDescent="0.25">
      <c r="A864" s="253">
        <v>53266</v>
      </c>
      <c r="B864">
        <v>322.55</v>
      </c>
      <c r="C864" s="18">
        <f>VLOOKUP(A864,'VDs DUELOS'!$D$3:$F$1571,3,0)-B864</f>
        <v>0</v>
      </c>
      <c r="D864" s="228"/>
      <c r="E864" s="230"/>
    </row>
    <row r="865" spans="1:5" x14ac:dyDescent="0.25">
      <c r="A865" s="253">
        <v>53270</v>
      </c>
      <c r="B865">
        <v>754.43</v>
      </c>
      <c r="C865" s="18">
        <f>VLOOKUP(A865,'VDs DUELOS'!$D$3:$F$1571,3,0)-B865</f>
        <v>0</v>
      </c>
      <c r="D865" s="228"/>
      <c r="E865" s="230"/>
    </row>
    <row r="866" spans="1:5" x14ac:dyDescent="0.25">
      <c r="A866" s="253">
        <v>53273</v>
      </c>
      <c r="B866">
        <v>771.65</v>
      </c>
      <c r="C866" s="18">
        <f>VLOOKUP(A866,'VDs DUELOS'!$D$3:$F$1571,3,0)-B866</f>
        <v>0</v>
      </c>
      <c r="D866" s="228"/>
      <c r="E866" s="230"/>
    </row>
    <row r="867" spans="1:5" x14ac:dyDescent="0.25">
      <c r="A867" s="253">
        <v>53274</v>
      </c>
      <c r="B867">
        <v>1257.3100000000002</v>
      </c>
      <c r="C867" s="18">
        <f>VLOOKUP(A867,'VDs DUELOS'!$D$3:$F$1571,3,0)-B867</f>
        <v>0</v>
      </c>
      <c r="D867" s="228"/>
      <c r="E867" s="230"/>
    </row>
    <row r="868" spans="1:5" x14ac:dyDescent="0.25">
      <c r="A868" s="253">
        <v>53276</v>
      </c>
      <c r="B868">
        <v>2103.0700000000002</v>
      </c>
      <c r="C868" s="18">
        <f>VLOOKUP(A868,'VDs DUELOS'!$D$3:$F$1571,3,0)-B868</f>
        <v>0</v>
      </c>
      <c r="D868" s="228"/>
      <c r="E868" s="230"/>
    </row>
    <row r="869" spans="1:5" x14ac:dyDescent="0.25">
      <c r="A869" s="253">
        <v>53283</v>
      </c>
      <c r="B869">
        <v>565.20000000000005</v>
      </c>
      <c r="C869" s="18">
        <f>VLOOKUP(A869,'VDs DUELOS'!$D$3:$F$1571,3,0)-B869</f>
        <v>0</v>
      </c>
      <c r="D869" s="228"/>
      <c r="E869" s="230"/>
    </row>
    <row r="870" spans="1:5" x14ac:dyDescent="0.25">
      <c r="A870" s="253">
        <v>53285</v>
      </c>
      <c r="B870">
        <v>1498.6</v>
      </c>
      <c r="C870" s="18">
        <f>VLOOKUP(A870,'VDs DUELOS'!$D$3:$F$1571,3,0)-B870</f>
        <v>0</v>
      </c>
      <c r="D870" s="228"/>
      <c r="E870" s="230"/>
    </row>
    <row r="871" spans="1:5" x14ac:dyDescent="0.25">
      <c r="A871" s="253">
        <v>53286</v>
      </c>
      <c r="B871">
        <v>1265.4100000000001</v>
      </c>
      <c r="C871" s="18">
        <f>VLOOKUP(A871,'VDs DUELOS'!$D$3:$F$1571,3,0)-B871</f>
        <v>0</v>
      </c>
      <c r="D871" s="228"/>
      <c r="E871" s="230"/>
    </row>
    <row r="872" spans="1:5" x14ac:dyDescent="0.25">
      <c r="A872" s="253">
        <v>53294</v>
      </c>
      <c r="B872">
        <v>1805.06</v>
      </c>
      <c r="C872" s="18">
        <f>VLOOKUP(A872,'VDs DUELOS'!$D$3:$F$1571,3,0)-B872</f>
        <v>0</v>
      </c>
      <c r="D872" s="228"/>
      <c r="E872" s="230"/>
    </row>
    <row r="873" spans="1:5" x14ac:dyDescent="0.25">
      <c r="A873" s="253">
        <v>53295</v>
      </c>
      <c r="B873">
        <v>1271.1399999999999</v>
      </c>
      <c r="C873" s="18">
        <f>VLOOKUP(A873,'VDs DUELOS'!$D$3:$F$1571,3,0)-B873</f>
        <v>0</v>
      </c>
      <c r="D873" s="228"/>
      <c r="E873" s="230"/>
    </row>
    <row r="874" spans="1:5" x14ac:dyDescent="0.25">
      <c r="A874" s="253">
        <v>53298</v>
      </c>
      <c r="B874">
        <v>39.450000000000003</v>
      </c>
      <c r="C874" s="18">
        <f>VLOOKUP(A874,'VDs DUELOS'!$D$3:$F$1571,3,0)-B874</f>
        <v>0</v>
      </c>
      <c r="D874" s="228"/>
      <c r="E874" s="230"/>
    </row>
    <row r="875" spans="1:5" x14ac:dyDescent="0.25">
      <c r="A875" s="253">
        <v>53299</v>
      </c>
      <c r="B875">
        <v>102.42</v>
      </c>
      <c r="C875" s="18">
        <f>VLOOKUP(A875,'VDs DUELOS'!$D$3:$F$1571,3,0)-B875</f>
        <v>0</v>
      </c>
      <c r="D875" s="228"/>
      <c r="E875" s="230"/>
    </row>
    <row r="876" spans="1:5" x14ac:dyDescent="0.25">
      <c r="A876" s="253">
        <v>53301</v>
      </c>
      <c r="B876">
        <v>2821.01</v>
      </c>
      <c r="C876" s="18">
        <f>VLOOKUP(A876,'VDs DUELOS'!$D$3:$F$1571,3,0)-B876</f>
        <v>0</v>
      </c>
      <c r="D876" s="228"/>
      <c r="E876" s="230"/>
    </row>
    <row r="877" spans="1:5" x14ac:dyDescent="0.25">
      <c r="A877" s="253">
        <v>53306</v>
      </c>
      <c r="B877">
        <v>624.99</v>
      </c>
      <c r="C877" s="18">
        <f>VLOOKUP(A877,'VDs DUELOS'!$D$3:$F$1571,3,0)-B877</f>
        <v>0</v>
      </c>
      <c r="D877" s="228"/>
      <c r="E877" s="230"/>
    </row>
    <row r="878" spans="1:5" x14ac:dyDescent="0.25">
      <c r="A878" s="253">
        <v>53310</v>
      </c>
      <c r="B878">
        <v>1356.35</v>
      </c>
      <c r="C878" s="18">
        <f>VLOOKUP(A878,'VDs DUELOS'!$D$3:$F$1571,3,0)-B878</f>
        <v>0</v>
      </c>
      <c r="D878" s="228"/>
      <c r="E878" s="230"/>
    </row>
    <row r="879" spans="1:5" x14ac:dyDescent="0.25">
      <c r="A879" s="253">
        <v>53312</v>
      </c>
      <c r="B879">
        <v>397.44</v>
      </c>
      <c r="C879" s="18">
        <f>VLOOKUP(A879,'VDs DUELOS'!$D$3:$F$1571,3,0)-B879</f>
        <v>0</v>
      </c>
      <c r="D879" s="228"/>
      <c r="E879" s="230"/>
    </row>
    <row r="880" spans="1:5" x14ac:dyDescent="0.25">
      <c r="A880" s="253">
        <v>53315</v>
      </c>
      <c r="B880">
        <v>1718.15</v>
      </c>
      <c r="C880" s="18">
        <f>VLOOKUP(A880,'VDs DUELOS'!$D$3:$F$1571,3,0)-B880</f>
        <v>0</v>
      </c>
      <c r="D880" s="228"/>
      <c r="E880" s="230"/>
    </row>
    <row r="881" spans="1:5" x14ac:dyDescent="0.25">
      <c r="A881" s="253">
        <v>53318</v>
      </c>
      <c r="B881">
        <v>1144.96</v>
      </c>
      <c r="C881" s="18">
        <f>VLOOKUP(A881,'VDs DUELOS'!$D$3:$F$1571,3,0)-B881</f>
        <v>0</v>
      </c>
      <c r="D881" s="228"/>
      <c r="E881" s="230"/>
    </row>
    <row r="882" spans="1:5" x14ac:dyDescent="0.25">
      <c r="A882" s="253">
        <v>53319</v>
      </c>
      <c r="B882">
        <v>754.86000000000013</v>
      </c>
      <c r="C882" s="18">
        <f>VLOOKUP(A882,'VDs DUELOS'!$D$3:$F$1571,3,0)-B882</f>
        <v>0</v>
      </c>
      <c r="D882" s="228"/>
      <c r="E882" s="230"/>
    </row>
    <row r="883" spans="1:5" x14ac:dyDescent="0.25">
      <c r="A883" s="253">
        <v>53327</v>
      </c>
      <c r="B883">
        <v>1519.4999999999998</v>
      </c>
      <c r="C883" s="18">
        <f>VLOOKUP(A883,'VDs DUELOS'!$D$3:$F$1571,3,0)-B883</f>
        <v>0</v>
      </c>
      <c r="D883" s="228"/>
      <c r="E883" s="230"/>
    </row>
    <row r="884" spans="1:5" x14ac:dyDescent="0.25">
      <c r="A884" s="253">
        <v>53329</v>
      </c>
      <c r="B884">
        <v>1271.2</v>
      </c>
      <c r="C884" s="18">
        <f>VLOOKUP(A884,'VDs DUELOS'!$D$3:$F$1571,3,0)-B884</f>
        <v>0</v>
      </c>
      <c r="D884" s="228"/>
      <c r="E884" s="230"/>
    </row>
    <row r="885" spans="1:5" x14ac:dyDescent="0.25">
      <c r="A885" s="253">
        <v>53340</v>
      </c>
      <c r="B885">
        <v>404.60999999999996</v>
      </c>
      <c r="C885" s="18">
        <f>VLOOKUP(A885,'VDs DUELOS'!$D$3:$F$1571,3,0)-B885</f>
        <v>0</v>
      </c>
      <c r="D885" s="228"/>
      <c r="E885" s="230"/>
    </row>
    <row r="886" spans="1:5" x14ac:dyDescent="0.25">
      <c r="A886" s="253">
        <v>53341</v>
      </c>
      <c r="B886">
        <v>457.67999999999995</v>
      </c>
      <c r="C886" s="18">
        <f>VLOOKUP(A886,'VDs DUELOS'!$D$3:$F$1571,3,0)-B886</f>
        <v>0</v>
      </c>
      <c r="D886" s="228"/>
      <c r="E886" s="230"/>
    </row>
    <row r="887" spans="1:5" x14ac:dyDescent="0.25">
      <c r="A887" s="253">
        <v>53350</v>
      </c>
      <c r="B887">
        <v>665.96</v>
      </c>
      <c r="C887" s="18">
        <f>VLOOKUP(A887,'VDs DUELOS'!$D$3:$F$1571,3,0)-B887</f>
        <v>0</v>
      </c>
      <c r="D887" s="228"/>
      <c r="E887" s="230"/>
    </row>
    <row r="888" spans="1:5" x14ac:dyDescent="0.25">
      <c r="A888" s="253">
        <v>53355</v>
      </c>
      <c r="B888">
        <v>131.11000000000001</v>
      </c>
      <c r="C888" s="18">
        <f>VLOOKUP(A888,'VDs DUELOS'!$D$3:$F$1571,3,0)-B888</f>
        <v>0</v>
      </c>
      <c r="D888" s="228"/>
      <c r="E888" s="230"/>
    </row>
    <row r="889" spans="1:5" x14ac:dyDescent="0.25">
      <c r="A889" s="253">
        <v>53356</v>
      </c>
      <c r="B889">
        <v>2735.88</v>
      </c>
      <c r="C889" s="18">
        <f>VLOOKUP(A889,'VDs DUELOS'!$D$3:$F$1571,3,0)-B889</f>
        <v>0</v>
      </c>
      <c r="D889" s="228"/>
      <c r="E889" s="230"/>
    </row>
    <row r="890" spans="1:5" x14ac:dyDescent="0.25">
      <c r="A890" s="253">
        <v>53358</v>
      </c>
      <c r="B890">
        <v>1220.03</v>
      </c>
      <c r="C890" s="18">
        <f>VLOOKUP(A890,'VDs DUELOS'!$D$3:$F$1571,3,0)-B890</f>
        <v>0</v>
      </c>
      <c r="D890" s="228"/>
      <c r="E890" s="230"/>
    </row>
    <row r="891" spans="1:5" x14ac:dyDescent="0.25">
      <c r="A891" s="253">
        <v>53359</v>
      </c>
      <c r="B891">
        <v>42.29</v>
      </c>
      <c r="C891" s="18">
        <f>VLOOKUP(A891,'VDs DUELOS'!$D$3:$F$1571,3,0)-B891</f>
        <v>0</v>
      </c>
      <c r="D891" s="228"/>
      <c r="E891" s="230"/>
    </row>
    <row r="892" spans="1:5" x14ac:dyDescent="0.25">
      <c r="A892" s="253">
        <v>53362</v>
      </c>
      <c r="B892">
        <v>157.68</v>
      </c>
      <c r="C892" s="18">
        <f>VLOOKUP(A892,'VDs DUELOS'!$D$3:$F$1571,3,0)-B892</f>
        <v>0</v>
      </c>
      <c r="D892" s="228"/>
      <c r="E892" s="230"/>
    </row>
    <row r="893" spans="1:5" x14ac:dyDescent="0.25">
      <c r="A893" s="253">
        <v>53365</v>
      </c>
      <c r="B893">
        <v>3691.0600000000004</v>
      </c>
      <c r="C893" s="18">
        <f>VLOOKUP(A893,'VDs DUELOS'!$D$3:$F$1571,3,0)-B893</f>
        <v>0</v>
      </c>
      <c r="D893" s="228"/>
      <c r="E893" s="230"/>
    </row>
    <row r="894" spans="1:5" x14ac:dyDescent="0.25">
      <c r="A894" s="253">
        <v>5337</v>
      </c>
      <c r="B894">
        <v>2436.44</v>
      </c>
      <c r="C894" s="18">
        <f>VLOOKUP(A894,'VDs DUELOS'!$D$3:$F$1571,3,0)-B894</f>
        <v>0</v>
      </c>
      <c r="D894" s="228"/>
      <c r="E894" s="230"/>
    </row>
    <row r="895" spans="1:5" x14ac:dyDescent="0.25">
      <c r="A895" s="253">
        <v>53372</v>
      </c>
      <c r="B895">
        <v>384.29</v>
      </c>
      <c r="C895" s="18">
        <f>VLOOKUP(A895,'VDs DUELOS'!$D$3:$F$1571,3,0)-B895</f>
        <v>0</v>
      </c>
      <c r="D895" s="228"/>
      <c r="E895" s="230"/>
    </row>
    <row r="896" spans="1:5" x14ac:dyDescent="0.25">
      <c r="A896" s="253">
        <v>53377</v>
      </c>
      <c r="B896">
        <v>966.32999999999993</v>
      </c>
      <c r="C896" s="18">
        <f>VLOOKUP(A896,'VDs DUELOS'!$D$3:$F$1571,3,0)-B896</f>
        <v>0</v>
      </c>
      <c r="D896" s="228"/>
      <c r="E896" s="230"/>
    </row>
    <row r="897" spans="1:5" x14ac:dyDescent="0.25">
      <c r="A897" s="253">
        <v>53378</v>
      </c>
      <c r="B897">
        <v>516.86</v>
      </c>
      <c r="C897" s="18">
        <f>VLOOKUP(A897,'VDs DUELOS'!$D$3:$F$1571,3,0)-B897</f>
        <v>0</v>
      </c>
      <c r="D897" s="228"/>
      <c r="E897" s="230"/>
    </row>
    <row r="898" spans="1:5" x14ac:dyDescent="0.25">
      <c r="A898" s="253">
        <v>5338</v>
      </c>
      <c r="B898">
        <v>2331.81</v>
      </c>
      <c r="C898" s="18">
        <f>VLOOKUP(A898,'VDs DUELOS'!$D$3:$F$1571,3,0)-B898</f>
        <v>0</v>
      </c>
      <c r="D898" s="228"/>
      <c r="E898" s="230"/>
    </row>
    <row r="899" spans="1:5" x14ac:dyDescent="0.25">
      <c r="A899" s="253">
        <v>53381</v>
      </c>
      <c r="B899">
        <v>583.41</v>
      </c>
      <c r="C899" s="18">
        <f>VLOOKUP(A899,'VDs DUELOS'!$D$3:$F$1571,3,0)-B899</f>
        <v>0</v>
      </c>
      <c r="D899" s="228"/>
      <c r="E899" s="230"/>
    </row>
    <row r="900" spans="1:5" x14ac:dyDescent="0.25">
      <c r="A900" s="253">
        <v>53383</v>
      </c>
      <c r="B900">
        <v>214.28</v>
      </c>
      <c r="C900" s="18">
        <f>VLOOKUP(A900,'VDs DUELOS'!$D$3:$F$1571,3,0)-B900</f>
        <v>0</v>
      </c>
      <c r="D900" s="228"/>
      <c r="E900" s="230"/>
    </row>
    <row r="901" spans="1:5" x14ac:dyDescent="0.25">
      <c r="A901" s="253">
        <v>53384</v>
      </c>
      <c r="B901">
        <v>915.43000000000006</v>
      </c>
      <c r="C901" s="18">
        <f>VLOOKUP(A901,'VDs DUELOS'!$D$3:$F$1571,3,0)-B901</f>
        <v>0</v>
      </c>
      <c r="D901" s="228"/>
      <c r="E901" s="230"/>
    </row>
    <row r="902" spans="1:5" x14ac:dyDescent="0.25">
      <c r="A902" s="253">
        <v>53386</v>
      </c>
      <c r="B902">
        <v>530.31999999999994</v>
      </c>
      <c r="C902" s="18">
        <f>VLOOKUP(A902,'VDs DUELOS'!$D$3:$F$1571,3,0)-B902</f>
        <v>0</v>
      </c>
      <c r="D902" s="228"/>
      <c r="E902" s="230"/>
    </row>
    <row r="903" spans="1:5" x14ac:dyDescent="0.25">
      <c r="A903" s="253">
        <v>53387</v>
      </c>
      <c r="B903">
        <v>1285.6000000000001</v>
      </c>
      <c r="C903" s="18">
        <f>VLOOKUP(A903,'VDs DUELOS'!$D$3:$F$1571,3,0)-B903</f>
        <v>0</v>
      </c>
      <c r="D903" s="228"/>
      <c r="E903" s="230"/>
    </row>
    <row r="904" spans="1:5" x14ac:dyDescent="0.25">
      <c r="A904" s="253">
        <v>53389</v>
      </c>
      <c r="B904">
        <v>705.28</v>
      </c>
      <c r="C904" s="18">
        <f>VLOOKUP(A904,'VDs DUELOS'!$D$3:$F$1571,3,0)-B904</f>
        <v>0</v>
      </c>
      <c r="D904" s="228"/>
      <c r="E904" s="230"/>
    </row>
    <row r="905" spans="1:5" x14ac:dyDescent="0.25">
      <c r="A905" s="253">
        <v>53390</v>
      </c>
      <c r="B905">
        <v>962.18000000000006</v>
      </c>
      <c r="C905" s="18">
        <f>VLOOKUP(A905,'VDs DUELOS'!$D$3:$F$1571,3,0)-B905</f>
        <v>0</v>
      </c>
      <c r="D905" s="228"/>
      <c r="E905" s="230"/>
    </row>
    <row r="906" spans="1:5" x14ac:dyDescent="0.25">
      <c r="A906" s="253">
        <v>53392</v>
      </c>
      <c r="B906">
        <v>567.29</v>
      </c>
      <c r="C906" s="18">
        <f>VLOOKUP(A906,'VDs DUELOS'!$D$3:$F$1571,3,0)-B906</f>
        <v>0</v>
      </c>
      <c r="D906" s="228"/>
      <c r="E906" s="230"/>
    </row>
    <row r="907" spans="1:5" x14ac:dyDescent="0.25">
      <c r="A907" s="253">
        <v>53397</v>
      </c>
      <c r="B907">
        <v>1154.9399999999998</v>
      </c>
      <c r="C907" s="18">
        <f>VLOOKUP(A907,'VDs DUELOS'!$D$3:$F$1571,3,0)-B907</f>
        <v>0</v>
      </c>
      <c r="D907" s="228"/>
      <c r="E907" s="230"/>
    </row>
    <row r="908" spans="1:5" x14ac:dyDescent="0.25">
      <c r="A908" s="253">
        <v>53398</v>
      </c>
      <c r="B908">
        <v>767.68000000000006</v>
      </c>
      <c r="C908" s="18">
        <f>VLOOKUP(A908,'VDs DUELOS'!$D$3:$F$1571,3,0)-B908</f>
        <v>0</v>
      </c>
      <c r="D908" s="228"/>
      <c r="E908" s="230"/>
    </row>
    <row r="909" spans="1:5" x14ac:dyDescent="0.25">
      <c r="A909" s="253">
        <v>53402</v>
      </c>
      <c r="B909">
        <v>609.41</v>
      </c>
      <c r="C909" s="18">
        <f>VLOOKUP(A909,'VDs DUELOS'!$D$3:$F$1571,3,0)-B909</f>
        <v>0</v>
      </c>
      <c r="D909" s="228"/>
      <c r="E909" s="230"/>
    </row>
    <row r="910" spans="1:5" x14ac:dyDescent="0.25">
      <c r="A910" s="253">
        <v>53409</v>
      </c>
      <c r="B910">
        <v>1971.16</v>
      </c>
      <c r="C910" s="18">
        <f>VLOOKUP(A910,'VDs DUELOS'!$D$3:$F$1571,3,0)-B910</f>
        <v>0</v>
      </c>
      <c r="D910" s="228"/>
      <c r="E910" s="228"/>
    </row>
    <row r="911" spans="1:5" x14ac:dyDescent="0.25">
      <c r="A911" s="253">
        <v>53410</v>
      </c>
      <c r="B911">
        <v>942.78000000000009</v>
      </c>
      <c r="C911" s="18">
        <f>VLOOKUP(A911,'VDs DUELOS'!$D$3:$F$1571,3,0)-B911</f>
        <v>0</v>
      </c>
      <c r="D911" s="228"/>
      <c r="E911" s="230"/>
    </row>
    <row r="912" spans="1:5" x14ac:dyDescent="0.25">
      <c r="A912" s="253">
        <v>53412</v>
      </c>
      <c r="B912">
        <v>202.76000000000002</v>
      </c>
      <c r="C912" s="18">
        <f>VLOOKUP(A912,'VDs DUELOS'!$D$3:$F$1571,3,0)-B912</f>
        <v>0</v>
      </c>
      <c r="D912" s="228"/>
      <c r="E912" s="230"/>
    </row>
    <row r="913" spans="1:5" x14ac:dyDescent="0.25">
      <c r="A913" s="253">
        <v>53414</v>
      </c>
      <c r="B913">
        <v>581.04000000000008</v>
      </c>
      <c r="C913" s="18">
        <f>VLOOKUP(A913,'VDs DUELOS'!$D$3:$F$1571,3,0)-B913</f>
        <v>0</v>
      </c>
      <c r="D913" s="228"/>
      <c r="E913" s="230"/>
    </row>
    <row r="914" spans="1:5" x14ac:dyDescent="0.25">
      <c r="A914" s="253">
        <v>53417</v>
      </c>
      <c r="B914">
        <v>189.87</v>
      </c>
      <c r="C914" s="18">
        <f>VLOOKUP(A914,'VDs DUELOS'!$D$3:$F$1571,3,0)-B914</f>
        <v>0</v>
      </c>
      <c r="D914" s="228"/>
      <c r="E914" s="230"/>
    </row>
    <row r="915" spans="1:5" x14ac:dyDescent="0.25">
      <c r="A915" s="253">
        <v>53422</v>
      </c>
      <c r="B915">
        <v>1212.3699999999999</v>
      </c>
      <c r="C915" s="18">
        <f>VLOOKUP(A915,'VDs DUELOS'!$D$3:$F$1571,3,0)-B915</f>
        <v>0</v>
      </c>
      <c r="D915" s="228"/>
      <c r="E915" s="230"/>
    </row>
    <row r="916" spans="1:5" x14ac:dyDescent="0.25">
      <c r="A916" s="253">
        <v>53426</v>
      </c>
      <c r="B916">
        <v>465.81000000000006</v>
      </c>
      <c r="C916" s="18">
        <f>VLOOKUP(A916,'VDs DUELOS'!$D$3:$F$1571,3,0)-B916</f>
        <v>0</v>
      </c>
      <c r="D916" s="228"/>
      <c r="E916" s="230"/>
    </row>
    <row r="917" spans="1:5" x14ac:dyDescent="0.25">
      <c r="A917" s="253">
        <v>53427</v>
      </c>
      <c r="B917">
        <v>1103.19</v>
      </c>
      <c r="C917" s="18">
        <f>VLOOKUP(A917,'VDs DUELOS'!$D$3:$F$1571,3,0)-B917</f>
        <v>0</v>
      </c>
      <c r="D917" s="228"/>
      <c r="E917" s="228"/>
    </row>
    <row r="918" spans="1:5" x14ac:dyDescent="0.25">
      <c r="A918" s="253">
        <v>53430</v>
      </c>
      <c r="B918">
        <v>236.67</v>
      </c>
      <c r="C918" s="18">
        <f>VLOOKUP(A918,'VDs DUELOS'!$D$3:$F$1571,3,0)-B918</f>
        <v>0</v>
      </c>
      <c r="D918" s="228"/>
      <c r="E918" s="230"/>
    </row>
    <row r="919" spans="1:5" x14ac:dyDescent="0.25">
      <c r="A919" s="253">
        <v>53431</v>
      </c>
      <c r="B919">
        <v>398.46000000000004</v>
      </c>
      <c r="C919" s="18">
        <f>VLOOKUP(A919,'VDs DUELOS'!$D$3:$F$1571,3,0)-B919</f>
        <v>0</v>
      </c>
      <c r="D919" s="228"/>
      <c r="E919" s="230"/>
    </row>
    <row r="920" spans="1:5" x14ac:dyDescent="0.25">
      <c r="A920" s="253">
        <v>53434</v>
      </c>
      <c r="B920">
        <v>1570.33</v>
      </c>
      <c r="C920" s="18">
        <f>VLOOKUP(A920,'VDs DUELOS'!$D$3:$F$1571,3,0)-B920</f>
        <v>0</v>
      </c>
      <c r="D920" s="228"/>
      <c r="E920" s="230"/>
    </row>
    <row r="921" spans="1:5" x14ac:dyDescent="0.25">
      <c r="A921" s="253">
        <v>53443</v>
      </c>
      <c r="B921">
        <v>555.33999999999992</v>
      </c>
      <c r="C921" s="18">
        <f>VLOOKUP(A921,'VDs DUELOS'!$D$3:$F$1571,3,0)-B921</f>
        <v>0</v>
      </c>
      <c r="D921" s="228"/>
      <c r="E921" s="230"/>
    </row>
    <row r="922" spans="1:5" x14ac:dyDescent="0.25">
      <c r="A922" s="253">
        <v>53450</v>
      </c>
      <c r="B922">
        <v>1013.3</v>
      </c>
      <c r="C922" s="18">
        <f>VLOOKUP(A922,'VDs DUELOS'!$D$3:$F$1571,3,0)-B922</f>
        <v>0</v>
      </c>
      <c r="D922" s="228"/>
      <c r="E922" s="230"/>
    </row>
    <row r="923" spans="1:5" x14ac:dyDescent="0.25">
      <c r="A923" s="253">
        <v>53451</v>
      </c>
      <c r="B923">
        <v>4130.8500000000004</v>
      </c>
      <c r="C923" s="18">
        <f>VLOOKUP(A923,'VDs DUELOS'!$D$3:$F$1571,3,0)-B923</f>
        <v>0</v>
      </c>
      <c r="D923" s="228"/>
      <c r="E923" s="230"/>
    </row>
    <row r="924" spans="1:5" x14ac:dyDescent="0.25">
      <c r="A924" s="253">
        <v>53455</v>
      </c>
      <c r="B924">
        <v>1069.78</v>
      </c>
      <c r="C924" s="18">
        <f>VLOOKUP(A924,'VDs DUELOS'!$D$3:$F$1571,3,0)-B924</f>
        <v>0</v>
      </c>
      <c r="D924" s="228"/>
      <c r="E924" s="228"/>
    </row>
    <row r="925" spans="1:5" x14ac:dyDescent="0.25">
      <c r="A925" s="253">
        <v>53456</v>
      </c>
      <c r="B925">
        <v>891.19999999999993</v>
      </c>
      <c r="C925" s="18">
        <f>VLOOKUP(A925,'VDs DUELOS'!$D$3:$F$1571,3,0)-B925</f>
        <v>0</v>
      </c>
      <c r="D925" s="228"/>
      <c r="E925" s="230"/>
    </row>
    <row r="926" spans="1:5" x14ac:dyDescent="0.25">
      <c r="A926" s="253">
        <v>53458</v>
      </c>
      <c r="B926">
        <v>396.79999999999995</v>
      </c>
      <c r="C926" s="18">
        <f>VLOOKUP(A926,'VDs DUELOS'!$D$3:$F$1571,3,0)-B926</f>
        <v>0</v>
      </c>
      <c r="D926" s="228"/>
      <c r="E926" s="230"/>
    </row>
    <row r="927" spans="1:5" x14ac:dyDescent="0.25">
      <c r="A927" s="253">
        <v>53461</v>
      </c>
      <c r="B927">
        <v>937.68</v>
      </c>
      <c r="C927" s="18" t="e">
        <f>VLOOKUP(A927,'VDs DUELOS'!$D$3:$F$1571,3,0)-B927</f>
        <v>#N/A</v>
      </c>
      <c r="D927" s="228"/>
      <c r="E927" s="230"/>
    </row>
    <row r="928" spans="1:5" x14ac:dyDescent="0.25">
      <c r="A928" s="253">
        <v>53468</v>
      </c>
      <c r="B928">
        <v>888.43000000000006</v>
      </c>
      <c r="C928" s="18">
        <f>VLOOKUP(A928,'VDs DUELOS'!$D$3:$F$1571,3,0)-B928</f>
        <v>0</v>
      </c>
      <c r="D928" s="228"/>
      <c r="E928" s="230"/>
    </row>
    <row r="929" spans="1:5" x14ac:dyDescent="0.25">
      <c r="A929" s="253">
        <v>53469</v>
      </c>
      <c r="B929">
        <v>451.45</v>
      </c>
      <c r="C929" s="18">
        <f>VLOOKUP(A929,'VDs DUELOS'!$D$3:$F$1571,3,0)-B929</f>
        <v>0</v>
      </c>
      <c r="D929" s="228"/>
      <c r="E929" s="230"/>
    </row>
    <row r="930" spans="1:5" x14ac:dyDescent="0.25">
      <c r="A930" s="253">
        <v>53475</v>
      </c>
      <c r="B930">
        <v>43.5</v>
      </c>
      <c r="C930" s="18">
        <f>VLOOKUP(A930,'VDs DUELOS'!$D$3:$F$1571,3,0)-B930</f>
        <v>0</v>
      </c>
      <c r="D930" s="228"/>
      <c r="E930" s="230"/>
    </row>
    <row r="931" spans="1:5" x14ac:dyDescent="0.25">
      <c r="A931" s="253">
        <v>53478</v>
      </c>
      <c r="B931">
        <v>1289.0600000000002</v>
      </c>
      <c r="C931" s="18">
        <f>VLOOKUP(A931,'VDs DUELOS'!$D$3:$F$1571,3,0)-B931</f>
        <v>0</v>
      </c>
      <c r="D931" s="228"/>
      <c r="E931" s="230"/>
    </row>
    <row r="932" spans="1:5" x14ac:dyDescent="0.25">
      <c r="A932" s="253">
        <v>53482</v>
      </c>
      <c r="B932">
        <v>156.06</v>
      </c>
      <c r="C932" s="18">
        <f>VLOOKUP(A932,'VDs DUELOS'!$D$3:$F$1571,3,0)-B932</f>
        <v>0</v>
      </c>
      <c r="D932" s="228"/>
      <c r="E932" s="230"/>
    </row>
    <row r="933" spans="1:5" x14ac:dyDescent="0.25">
      <c r="A933" s="253">
        <v>53484</v>
      </c>
      <c r="B933">
        <v>1558.2500000000002</v>
      </c>
      <c r="C933" s="18">
        <f>VLOOKUP(A933,'VDs DUELOS'!$D$3:$F$1571,3,0)-B933</f>
        <v>0</v>
      </c>
      <c r="D933" s="228"/>
      <c r="E933" s="230"/>
    </row>
    <row r="934" spans="1:5" x14ac:dyDescent="0.25">
      <c r="A934" s="253">
        <v>53485</v>
      </c>
      <c r="B934">
        <v>304.12</v>
      </c>
      <c r="C934" s="18">
        <f>VLOOKUP(A934,'VDs DUELOS'!$D$3:$F$1571,3,0)-B934</f>
        <v>0</v>
      </c>
      <c r="D934" s="228"/>
      <c r="E934" s="230"/>
    </row>
    <row r="935" spans="1:5" x14ac:dyDescent="0.25">
      <c r="A935" s="253">
        <v>53486</v>
      </c>
      <c r="B935">
        <v>416.03999999999996</v>
      </c>
      <c r="C935" s="18">
        <f>VLOOKUP(A935,'VDs DUELOS'!$D$3:$F$1571,3,0)-B935</f>
        <v>0</v>
      </c>
      <c r="D935" s="228"/>
      <c r="E935" s="230"/>
    </row>
    <row r="936" spans="1:5" x14ac:dyDescent="0.25">
      <c r="A936" s="253">
        <v>53487</v>
      </c>
      <c r="B936">
        <v>1251.51</v>
      </c>
      <c r="C936" s="18">
        <f>VLOOKUP(A936,'VDs DUELOS'!$D$3:$F$1571,3,0)-B936</f>
        <v>0</v>
      </c>
      <c r="D936" s="228"/>
      <c r="E936" s="230"/>
    </row>
    <row r="937" spans="1:5" x14ac:dyDescent="0.25">
      <c r="A937" s="253">
        <v>53492</v>
      </c>
      <c r="B937">
        <v>439.89</v>
      </c>
      <c r="C937" s="18">
        <f>VLOOKUP(A937,'VDs DUELOS'!$D$3:$F$1571,3,0)-B937</f>
        <v>0</v>
      </c>
      <c r="D937" s="228"/>
      <c r="E937" s="230"/>
    </row>
    <row r="938" spans="1:5" x14ac:dyDescent="0.25">
      <c r="A938" s="253">
        <v>53496</v>
      </c>
      <c r="B938">
        <v>1187.3900000000001</v>
      </c>
      <c r="C938" s="18">
        <f>VLOOKUP(A938,'VDs DUELOS'!$D$3:$F$1571,3,0)-B938</f>
        <v>0</v>
      </c>
      <c r="D938" s="228"/>
      <c r="E938" s="230"/>
    </row>
    <row r="939" spans="1:5" x14ac:dyDescent="0.25">
      <c r="A939" s="253">
        <v>53499</v>
      </c>
      <c r="B939">
        <v>556.95000000000005</v>
      </c>
      <c r="C939" s="18">
        <f>VLOOKUP(A939,'VDs DUELOS'!$D$3:$F$1571,3,0)-B939</f>
        <v>0</v>
      </c>
      <c r="D939" s="228"/>
      <c r="E939" s="230"/>
    </row>
    <row r="940" spans="1:5" x14ac:dyDescent="0.25">
      <c r="A940" s="253">
        <v>53503</v>
      </c>
      <c r="B940">
        <v>213.11</v>
      </c>
      <c r="C940" s="18">
        <f>VLOOKUP(A940,'VDs DUELOS'!$D$3:$F$1571,3,0)-B940</f>
        <v>0</v>
      </c>
      <c r="D940" s="228"/>
      <c r="E940" s="230"/>
    </row>
    <row r="941" spans="1:5" x14ac:dyDescent="0.25">
      <c r="A941" s="253">
        <v>53506</v>
      </c>
      <c r="B941">
        <v>3275.57</v>
      </c>
      <c r="C941" s="18">
        <f>VLOOKUP(A941,'VDs DUELOS'!$D$3:$F$1571,3,0)-B941</f>
        <v>0</v>
      </c>
      <c r="D941" s="228"/>
      <c r="E941" s="230"/>
    </row>
    <row r="942" spans="1:5" x14ac:dyDescent="0.25">
      <c r="A942" s="253">
        <v>53516</v>
      </c>
      <c r="B942">
        <v>716.96999999999991</v>
      </c>
      <c r="C942" s="18">
        <f>VLOOKUP(A942,'VDs DUELOS'!$D$3:$F$1571,3,0)-B942</f>
        <v>0</v>
      </c>
      <c r="D942" s="228"/>
      <c r="E942" s="230"/>
    </row>
    <row r="943" spans="1:5" x14ac:dyDescent="0.25">
      <c r="A943" s="253">
        <v>53518</v>
      </c>
      <c r="B943">
        <v>357.28</v>
      </c>
      <c r="C943" s="18">
        <f>VLOOKUP(A943,'VDs DUELOS'!$D$3:$F$1571,3,0)-B943</f>
        <v>0</v>
      </c>
      <c r="D943" s="228"/>
      <c r="E943" s="230"/>
    </row>
    <row r="944" spans="1:5" x14ac:dyDescent="0.25">
      <c r="A944" s="253">
        <v>53519</v>
      </c>
      <c r="B944">
        <v>1874.58</v>
      </c>
      <c r="C944" s="18">
        <f>VLOOKUP(A944,'VDs DUELOS'!$D$3:$F$1571,3,0)-B944</f>
        <v>0</v>
      </c>
      <c r="D944" s="228"/>
      <c r="E944" s="230"/>
    </row>
    <row r="945" spans="1:5" x14ac:dyDescent="0.25">
      <c r="A945" s="253">
        <v>53521</v>
      </c>
      <c r="B945">
        <v>274.26</v>
      </c>
      <c r="C945" s="18">
        <f>VLOOKUP(A945,'VDs DUELOS'!$D$3:$F$1571,3,0)-B945</f>
        <v>0</v>
      </c>
      <c r="D945" s="228"/>
      <c r="E945" s="230"/>
    </row>
    <row r="946" spans="1:5" x14ac:dyDescent="0.25">
      <c r="A946" s="253">
        <v>53523</v>
      </c>
      <c r="B946">
        <v>98.71</v>
      </c>
      <c r="C946" s="18">
        <f>VLOOKUP(A946,'VDs DUELOS'!$D$3:$F$1571,3,0)-B946</f>
        <v>0</v>
      </c>
      <c r="D946" s="228"/>
      <c r="E946" s="230"/>
    </row>
    <row r="947" spans="1:5" x14ac:dyDescent="0.25">
      <c r="A947" s="253">
        <v>53530</v>
      </c>
      <c r="B947">
        <v>804.38</v>
      </c>
      <c r="C947" s="18">
        <f>VLOOKUP(A947,'VDs DUELOS'!$D$3:$F$1571,3,0)-B947</f>
        <v>0</v>
      </c>
      <c r="D947" s="228"/>
      <c r="E947" s="230"/>
    </row>
    <row r="948" spans="1:5" x14ac:dyDescent="0.25">
      <c r="A948" s="253">
        <v>53538</v>
      </c>
      <c r="B948">
        <v>746.98</v>
      </c>
      <c r="C948" s="18">
        <f>VLOOKUP(A948,'VDs DUELOS'!$D$3:$F$1571,3,0)-B948</f>
        <v>0</v>
      </c>
      <c r="D948" s="228"/>
      <c r="E948" s="230"/>
    </row>
    <row r="949" spans="1:5" x14ac:dyDescent="0.25">
      <c r="A949" s="253">
        <v>53541</v>
      </c>
      <c r="B949">
        <v>764.2</v>
      </c>
      <c r="C949" s="18">
        <f>VLOOKUP(A949,'VDs DUELOS'!$D$3:$F$1571,3,0)-B949</f>
        <v>0</v>
      </c>
      <c r="D949" s="228"/>
      <c r="E949" s="230"/>
    </row>
    <row r="950" spans="1:5" x14ac:dyDescent="0.25">
      <c r="A950" s="253">
        <v>53542</v>
      </c>
      <c r="B950">
        <v>1055.58</v>
      </c>
      <c r="C950" s="18">
        <f>VLOOKUP(A950,'VDs DUELOS'!$D$3:$F$1571,3,0)-B950</f>
        <v>0</v>
      </c>
      <c r="D950" s="228"/>
      <c r="E950" s="230"/>
    </row>
    <row r="951" spans="1:5" x14ac:dyDescent="0.25">
      <c r="A951" s="253">
        <v>53543</v>
      </c>
      <c r="B951">
        <v>670.96</v>
      </c>
      <c r="C951" s="18">
        <f>VLOOKUP(A951,'VDs DUELOS'!$D$3:$F$1571,3,0)-B951</f>
        <v>0</v>
      </c>
      <c r="D951" s="228"/>
      <c r="E951" s="230"/>
    </row>
    <row r="952" spans="1:5" x14ac:dyDescent="0.25">
      <c r="A952" s="253">
        <v>53546</v>
      </c>
      <c r="B952">
        <v>868.63</v>
      </c>
      <c r="C952" s="18">
        <f>VLOOKUP(A952,'VDs DUELOS'!$D$3:$F$1571,3,0)-B952</f>
        <v>0</v>
      </c>
      <c r="D952" s="228"/>
      <c r="E952" s="230"/>
    </row>
    <row r="953" spans="1:5" x14ac:dyDescent="0.25">
      <c r="A953" s="253">
        <v>53547</v>
      </c>
      <c r="B953">
        <v>402.34999999999997</v>
      </c>
      <c r="C953" s="18">
        <f>VLOOKUP(A953,'VDs DUELOS'!$D$3:$F$1571,3,0)-B953</f>
        <v>0</v>
      </c>
      <c r="D953" s="228"/>
      <c r="E953" s="230"/>
    </row>
    <row r="954" spans="1:5" x14ac:dyDescent="0.25">
      <c r="A954" s="253">
        <v>53548</v>
      </c>
      <c r="B954">
        <v>2291.2799999999997</v>
      </c>
      <c r="C954" s="18">
        <f>VLOOKUP(A954,'VDs DUELOS'!$D$3:$F$1571,3,0)-B954</f>
        <v>0</v>
      </c>
      <c r="D954" s="228"/>
      <c r="E954" s="230"/>
    </row>
    <row r="955" spans="1:5" x14ac:dyDescent="0.25">
      <c r="A955" s="253">
        <v>53549</v>
      </c>
      <c r="B955">
        <v>727.69</v>
      </c>
      <c r="C955" s="18">
        <f>VLOOKUP(A955,'VDs DUELOS'!$D$3:$F$1571,3,0)-B955</f>
        <v>0</v>
      </c>
      <c r="D955" s="228"/>
      <c r="E955" s="230"/>
    </row>
    <row r="956" spans="1:5" x14ac:dyDescent="0.25">
      <c r="A956" s="253">
        <v>53550</v>
      </c>
      <c r="B956">
        <v>822.76</v>
      </c>
      <c r="C956" s="18">
        <f>VLOOKUP(A956,'VDs DUELOS'!$D$3:$F$1571,3,0)-B956</f>
        <v>0</v>
      </c>
      <c r="D956" s="228"/>
      <c r="E956" s="230"/>
    </row>
    <row r="957" spans="1:5" x14ac:dyDescent="0.25">
      <c r="A957" s="253">
        <v>53552</v>
      </c>
      <c r="B957">
        <v>1533.99</v>
      </c>
      <c r="C957" s="18">
        <f>VLOOKUP(A957,'VDs DUELOS'!$D$3:$F$1571,3,0)-B957</f>
        <v>0</v>
      </c>
      <c r="D957" s="228"/>
      <c r="E957" s="230"/>
    </row>
    <row r="958" spans="1:5" x14ac:dyDescent="0.25">
      <c r="A958" s="253">
        <v>53555</v>
      </c>
      <c r="B958">
        <v>494.38</v>
      </c>
      <c r="C958" s="18">
        <f>VLOOKUP(A958,'VDs DUELOS'!$D$3:$F$1571,3,0)-B958</f>
        <v>0</v>
      </c>
      <c r="D958" s="228"/>
      <c r="E958" s="230"/>
    </row>
    <row r="959" spans="1:5" x14ac:dyDescent="0.25">
      <c r="A959" s="253">
        <v>53559</v>
      </c>
      <c r="B959">
        <v>1518.18</v>
      </c>
      <c r="C959" s="18">
        <f>VLOOKUP(A959,'VDs DUELOS'!$D$3:$F$1571,3,0)-B959</f>
        <v>0</v>
      </c>
      <c r="D959" s="228"/>
      <c r="E959" s="230"/>
    </row>
    <row r="960" spans="1:5" x14ac:dyDescent="0.25">
      <c r="A960" s="253">
        <v>53563</v>
      </c>
      <c r="B960">
        <v>890.3</v>
      </c>
      <c r="C960" s="18">
        <f>VLOOKUP(A960,'VDs DUELOS'!$D$3:$F$1571,3,0)-B960</f>
        <v>0</v>
      </c>
      <c r="D960" s="228"/>
      <c r="E960" s="230"/>
    </row>
    <row r="961" spans="1:5" x14ac:dyDescent="0.25">
      <c r="A961" s="253">
        <v>53564</v>
      </c>
      <c r="B961">
        <v>868.01</v>
      </c>
      <c r="C961" s="18">
        <f>VLOOKUP(A961,'VDs DUELOS'!$D$3:$F$1571,3,0)-B961</f>
        <v>0</v>
      </c>
      <c r="D961" s="228"/>
      <c r="E961" s="230"/>
    </row>
    <row r="962" spans="1:5" x14ac:dyDescent="0.25">
      <c r="A962" s="253">
        <v>53566</v>
      </c>
      <c r="B962">
        <v>1717.87</v>
      </c>
      <c r="C962" s="18" t="e">
        <f>VLOOKUP(A962,'VDs DUELOS'!$D$3:$F$1571,3,0)-B962</f>
        <v>#N/A</v>
      </c>
      <c r="D962" s="228"/>
      <c r="E962" s="230"/>
    </row>
    <row r="963" spans="1:5" x14ac:dyDescent="0.25">
      <c r="A963" s="253">
        <v>53568</v>
      </c>
      <c r="B963">
        <v>1987.1100000000001</v>
      </c>
      <c r="C963" s="18">
        <f>VLOOKUP(A963,'VDs DUELOS'!$D$3:$F$1571,3,0)-B963</f>
        <v>0</v>
      </c>
      <c r="D963" s="228"/>
      <c r="E963" s="230"/>
    </row>
    <row r="964" spans="1:5" x14ac:dyDescent="0.25">
      <c r="A964" s="253">
        <v>53569</v>
      </c>
      <c r="B964">
        <v>1839.5800000000002</v>
      </c>
      <c r="C964" s="18">
        <f>VLOOKUP(A964,'VDs DUELOS'!$D$3:$F$1571,3,0)-B964</f>
        <v>0</v>
      </c>
      <c r="D964" s="228"/>
      <c r="E964" s="230"/>
    </row>
    <row r="965" spans="1:5" x14ac:dyDescent="0.25">
      <c r="A965" s="253">
        <v>53572</v>
      </c>
      <c r="B965">
        <v>1319.63</v>
      </c>
      <c r="C965" s="18">
        <f>VLOOKUP(A965,'VDs DUELOS'!$D$3:$F$1571,3,0)-B965</f>
        <v>0</v>
      </c>
      <c r="D965" s="228"/>
      <c r="E965" s="230"/>
    </row>
    <row r="966" spans="1:5" x14ac:dyDescent="0.25">
      <c r="A966" s="253">
        <v>53574</v>
      </c>
      <c r="B966">
        <v>674.28000000000009</v>
      </c>
      <c r="C966" s="18">
        <f>VLOOKUP(A966,'VDs DUELOS'!$D$3:$F$1571,3,0)-B966</f>
        <v>0</v>
      </c>
      <c r="D966" s="228"/>
      <c r="E966" s="230"/>
    </row>
    <row r="967" spans="1:5" x14ac:dyDescent="0.25">
      <c r="A967" s="253">
        <v>53577</v>
      </c>
      <c r="B967">
        <v>1014.8599999999999</v>
      </c>
      <c r="C967" s="18">
        <f>VLOOKUP(A967,'VDs DUELOS'!$D$3:$F$1571,3,0)-B967</f>
        <v>0</v>
      </c>
      <c r="D967" s="228"/>
      <c r="E967" s="230"/>
    </row>
    <row r="968" spans="1:5" x14ac:dyDescent="0.25">
      <c r="A968" s="253">
        <v>53578</v>
      </c>
      <c r="B968">
        <v>1308.5700000000002</v>
      </c>
      <c r="C968" s="18">
        <f>VLOOKUP(A968,'VDs DUELOS'!$D$3:$F$1571,3,0)-B968</f>
        <v>0</v>
      </c>
      <c r="D968" s="228"/>
      <c r="E968" s="230"/>
    </row>
    <row r="969" spans="1:5" x14ac:dyDescent="0.25">
      <c r="A969" s="253">
        <v>53582</v>
      </c>
      <c r="B969">
        <v>1840.4100000000003</v>
      </c>
      <c r="C969" s="18">
        <f>VLOOKUP(A969,'VDs DUELOS'!$D$3:$F$1571,3,0)-B969</f>
        <v>0</v>
      </c>
      <c r="D969" s="228"/>
      <c r="E969" s="230"/>
    </row>
    <row r="970" spans="1:5" x14ac:dyDescent="0.25">
      <c r="A970" s="253">
        <v>53587</v>
      </c>
      <c r="B970">
        <v>183.97</v>
      </c>
      <c r="C970" s="18">
        <f>VLOOKUP(A970,'VDs DUELOS'!$D$3:$F$1571,3,0)-B970</f>
        <v>0</v>
      </c>
      <c r="D970" s="228"/>
      <c r="E970" s="230"/>
    </row>
    <row r="971" spans="1:5" x14ac:dyDescent="0.25">
      <c r="A971" s="253">
        <v>53588</v>
      </c>
      <c r="B971">
        <v>348.97</v>
      </c>
      <c r="C971" s="18">
        <f>VLOOKUP(A971,'VDs DUELOS'!$D$3:$F$1571,3,0)-B971</f>
        <v>0</v>
      </c>
      <c r="D971" s="228"/>
      <c r="E971" s="230"/>
    </row>
    <row r="972" spans="1:5" x14ac:dyDescent="0.25">
      <c r="A972" s="253">
        <v>53591</v>
      </c>
      <c r="B972">
        <v>2546.17</v>
      </c>
      <c r="C972" s="18">
        <f>VLOOKUP(A972,'VDs DUELOS'!$D$3:$F$1571,3,0)-B972</f>
        <v>0</v>
      </c>
      <c r="D972" s="228"/>
      <c r="E972" s="230"/>
    </row>
    <row r="973" spans="1:5" x14ac:dyDescent="0.25">
      <c r="A973" s="253">
        <v>53593</v>
      </c>
      <c r="B973">
        <v>610.68999999999994</v>
      </c>
      <c r="C973" s="18">
        <f>VLOOKUP(A973,'VDs DUELOS'!$D$3:$F$1571,3,0)-B973</f>
        <v>0</v>
      </c>
      <c r="D973" s="228"/>
      <c r="E973" s="230"/>
    </row>
    <row r="974" spans="1:5" x14ac:dyDescent="0.25">
      <c r="A974" s="253">
        <v>53594</v>
      </c>
      <c r="B974">
        <v>1494.5</v>
      </c>
      <c r="C974" s="18">
        <f>VLOOKUP(A974,'VDs DUELOS'!$D$3:$F$1571,3,0)-B974</f>
        <v>0</v>
      </c>
      <c r="D974" s="228"/>
      <c r="E974" s="230"/>
    </row>
    <row r="975" spans="1:5" x14ac:dyDescent="0.25">
      <c r="A975" s="253">
        <v>53595</v>
      </c>
      <c r="B975">
        <v>594.85000000000014</v>
      </c>
      <c r="C975" s="18">
        <f>VLOOKUP(A975,'VDs DUELOS'!$D$3:$F$1571,3,0)-B975</f>
        <v>0</v>
      </c>
      <c r="D975" s="228"/>
      <c r="E975" s="230"/>
    </row>
    <row r="976" spans="1:5" x14ac:dyDescent="0.25">
      <c r="A976" s="253">
        <v>53598</v>
      </c>
      <c r="B976">
        <v>1823.0300000000002</v>
      </c>
      <c r="C976" s="18">
        <f>VLOOKUP(A976,'VDs DUELOS'!$D$3:$F$1571,3,0)-B976</f>
        <v>0</v>
      </c>
      <c r="D976" s="228"/>
      <c r="E976" s="230"/>
    </row>
    <row r="977" spans="1:5" x14ac:dyDescent="0.25">
      <c r="A977" s="253">
        <v>53602</v>
      </c>
      <c r="B977">
        <v>149.54000000000002</v>
      </c>
      <c r="C977" s="18">
        <f>VLOOKUP(A977,'VDs DUELOS'!$D$3:$F$1571,3,0)-B977</f>
        <v>0</v>
      </c>
      <c r="D977" s="228"/>
      <c r="E977" s="230"/>
    </row>
    <row r="978" spans="1:5" x14ac:dyDescent="0.25">
      <c r="A978" s="253">
        <v>53604</v>
      </c>
      <c r="B978">
        <v>816.32</v>
      </c>
      <c r="C978" s="18">
        <f>VLOOKUP(A978,'VDs DUELOS'!$D$3:$F$1571,3,0)-B978</f>
        <v>0</v>
      </c>
      <c r="D978" s="228"/>
      <c r="E978" s="230"/>
    </row>
    <row r="979" spans="1:5" x14ac:dyDescent="0.25">
      <c r="A979" s="253">
        <v>53605</v>
      </c>
      <c r="B979">
        <v>1211.6300000000001</v>
      </c>
      <c r="C979" s="18">
        <f>VLOOKUP(A979,'VDs DUELOS'!$D$3:$F$1571,3,0)-B979</f>
        <v>0</v>
      </c>
      <c r="D979" s="228"/>
      <c r="E979" s="230"/>
    </row>
    <row r="980" spans="1:5" x14ac:dyDescent="0.25">
      <c r="A980" s="253">
        <v>53608</v>
      </c>
      <c r="B980">
        <v>1355.1299999999999</v>
      </c>
      <c r="C980" s="18">
        <f>VLOOKUP(A980,'VDs DUELOS'!$D$3:$F$1571,3,0)-B980</f>
        <v>0</v>
      </c>
      <c r="D980" s="228"/>
      <c r="E980" s="230"/>
    </row>
    <row r="981" spans="1:5" x14ac:dyDescent="0.25">
      <c r="A981" s="253">
        <v>53613</v>
      </c>
      <c r="B981">
        <v>470.78999999999996</v>
      </c>
      <c r="C981" s="18" t="e">
        <f>VLOOKUP(A981,'VDs DUELOS'!$D$3:$F$1571,3,0)-B981</f>
        <v>#N/A</v>
      </c>
      <c r="D981" s="228"/>
      <c r="E981" s="230"/>
    </row>
    <row r="982" spans="1:5" x14ac:dyDescent="0.25">
      <c r="A982" s="253">
        <v>53614</v>
      </c>
      <c r="B982">
        <v>1502.06</v>
      </c>
      <c r="C982" s="18">
        <f>VLOOKUP(A982,'VDs DUELOS'!$D$3:$F$1571,3,0)-B982</f>
        <v>0</v>
      </c>
      <c r="D982" s="228"/>
      <c r="E982" s="230"/>
    </row>
    <row r="983" spans="1:5" x14ac:dyDescent="0.25">
      <c r="A983" s="253">
        <v>53615</v>
      </c>
      <c r="B983">
        <v>279.07</v>
      </c>
      <c r="C983" s="18">
        <f>VLOOKUP(A983,'VDs DUELOS'!$D$3:$F$1571,3,0)-B983</f>
        <v>0</v>
      </c>
      <c r="D983" s="228"/>
      <c r="E983" s="230"/>
    </row>
    <row r="984" spans="1:5" x14ac:dyDescent="0.25">
      <c r="A984" s="253">
        <v>53618</v>
      </c>
      <c r="B984">
        <v>2116.6800000000003</v>
      </c>
      <c r="C984" s="18">
        <f>VLOOKUP(A984,'VDs DUELOS'!$D$3:$F$1571,3,0)-B984</f>
        <v>0</v>
      </c>
      <c r="D984" s="228"/>
      <c r="E984" s="230"/>
    </row>
    <row r="985" spans="1:5" x14ac:dyDescent="0.25">
      <c r="A985" s="253">
        <v>53619</v>
      </c>
      <c r="B985">
        <v>656.15</v>
      </c>
      <c r="C985" s="18">
        <f>VLOOKUP(A985,'VDs DUELOS'!$D$3:$F$1571,3,0)-B985</f>
        <v>0</v>
      </c>
      <c r="D985" s="228"/>
      <c r="E985" s="230"/>
    </row>
    <row r="986" spans="1:5" x14ac:dyDescent="0.25">
      <c r="A986" s="253">
        <v>53622</v>
      </c>
      <c r="B986">
        <v>2231.48</v>
      </c>
      <c r="C986" s="18">
        <f>VLOOKUP(A986,'VDs DUELOS'!$D$3:$F$1571,3,0)-B986</f>
        <v>0</v>
      </c>
      <c r="D986" s="228"/>
      <c r="E986" s="230"/>
    </row>
    <row r="987" spans="1:5" x14ac:dyDescent="0.25">
      <c r="A987" s="253">
        <v>53624</v>
      </c>
      <c r="B987">
        <v>470.04999999999995</v>
      </c>
      <c r="C987" s="18">
        <f>VLOOKUP(A987,'VDs DUELOS'!$D$3:$F$1571,3,0)-B987</f>
        <v>0</v>
      </c>
      <c r="D987" s="228"/>
      <c r="E987" s="230"/>
    </row>
    <row r="988" spans="1:5" x14ac:dyDescent="0.25">
      <c r="A988" s="253">
        <v>53633</v>
      </c>
      <c r="B988">
        <v>1923.6399999999999</v>
      </c>
      <c r="C988" s="18">
        <f>VLOOKUP(A988,'VDs DUELOS'!$D$3:$F$1571,3,0)-B988</f>
        <v>0</v>
      </c>
      <c r="D988" s="228"/>
      <c r="E988" s="230"/>
    </row>
    <row r="989" spans="1:5" x14ac:dyDescent="0.25">
      <c r="A989" s="253">
        <v>53641</v>
      </c>
      <c r="B989">
        <v>749.33</v>
      </c>
      <c r="C989" s="18">
        <f>VLOOKUP(A989,'VDs DUELOS'!$D$3:$F$1571,3,0)-B989</f>
        <v>0</v>
      </c>
      <c r="D989" s="228"/>
      <c r="E989" s="230"/>
    </row>
    <row r="990" spans="1:5" x14ac:dyDescent="0.25">
      <c r="A990" s="253">
        <v>53643</v>
      </c>
      <c r="B990">
        <v>627.01</v>
      </c>
      <c r="C990" s="18">
        <f>VLOOKUP(A990,'VDs DUELOS'!$D$3:$F$1571,3,0)-B990</f>
        <v>0</v>
      </c>
      <c r="D990" s="228"/>
      <c r="E990" s="230"/>
    </row>
    <row r="991" spans="1:5" x14ac:dyDescent="0.25">
      <c r="A991" s="253">
        <v>53644</v>
      </c>
      <c r="B991">
        <v>772.04000000000008</v>
      </c>
      <c r="C991" s="18">
        <f>VLOOKUP(A991,'VDs DUELOS'!$D$3:$F$1571,3,0)-B991</f>
        <v>0</v>
      </c>
      <c r="D991" s="228"/>
      <c r="E991" s="230"/>
    </row>
    <row r="992" spans="1:5" x14ac:dyDescent="0.25">
      <c r="A992" s="253">
        <v>53649</v>
      </c>
      <c r="B992">
        <v>573.95000000000005</v>
      </c>
      <c r="C992" s="18">
        <f>VLOOKUP(A992,'VDs DUELOS'!$D$3:$F$1571,3,0)-B992</f>
        <v>0</v>
      </c>
      <c r="D992" s="228"/>
      <c r="E992" s="230"/>
    </row>
    <row r="993" spans="1:5" x14ac:dyDescent="0.25">
      <c r="A993" s="253">
        <v>53651</v>
      </c>
      <c r="B993">
        <v>456.6</v>
      </c>
      <c r="C993" s="18">
        <f>VLOOKUP(A993,'VDs DUELOS'!$D$3:$F$1571,3,0)-B993</f>
        <v>0</v>
      </c>
      <c r="D993" s="228"/>
      <c r="E993" s="230"/>
    </row>
    <row r="994" spans="1:5" x14ac:dyDescent="0.25">
      <c r="A994" s="253">
        <v>53653</v>
      </c>
      <c r="B994">
        <v>363.17</v>
      </c>
      <c r="C994" s="18">
        <f>VLOOKUP(A994,'VDs DUELOS'!$D$3:$F$1571,3,0)-B994</f>
        <v>0</v>
      </c>
      <c r="D994" s="228"/>
      <c r="E994" s="230"/>
    </row>
    <row r="995" spans="1:5" x14ac:dyDescent="0.25">
      <c r="A995" s="253">
        <v>53654</v>
      </c>
      <c r="B995">
        <v>22.9</v>
      </c>
      <c r="C995" s="18">
        <f>VLOOKUP(A995,'VDs DUELOS'!$D$3:$F$1571,3,0)-B995</f>
        <v>0</v>
      </c>
      <c r="D995" s="228"/>
      <c r="E995" s="230"/>
    </row>
    <row r="996" spans="1:5" x14ac:dyDescent="0.25">
      <c r="A996" s="253">
        <v>53655</v>
      </c>
      <c r="B996">
        <v>1331.9299999999998</v>
      </c>
      <c r="C996" s="18">
        <f>VLOOKUP(A996,'VDs DUELOS'!$D$3:$F$1571,3,0)-B996</f>
        <v>0</v>
      </c>
      <c r="D996" s="228"/>
      <c r="E996" s="230"/>
    </row>
    <row r="997" spans="1:5" x14ac:dyDescent="0.25">
      <c r="A997" s="253">
        <v>53657</v>
      </c>
      <c r="B997">
        <v>2508.5500000000002</v>
      </c>
      <c r="C997" s="18">
        <f>VLOOKUP(A997,'VDs DUELOS'!$D$3:$F$1571,3,0)-B997</f>
        <v>0</v>
      </c>
      <c r="D997" s="228"/>
      <c r="E997" s="230"/>
    </row>
    <row r="998" spans="1:5" x14ac:dyDescent="0.25">
      <c r="A998" s="253">
        <v>53659</v>
      </c>
      <c r="B998">
        <v>604.83000000000004</v>
      </c>
      <c r="C998" s="18">
        <f>VLOOKUP(A998,'VDs DUELOS'!$D$3:$F$1571,3,0)-B998</f>
        <v>0</v>
      </c>
      <c r="D998" s="228"/>
      <c r="E998" s="230"/>
    </row>
    <row r="999" spans="1:5" x14ac:dyDescent="0.25">
      <c r="A999" s="253">
        <v>53662</v>
      </c>
      <c r="B999">
        <v>82.65</v>
      </c>
      <c r="C999" s="18">
        <f>VLOOKUP(A999,'VDs DUELOS'!$D$3:$F$1571,3,0)-B999</f>
        <v>0</v>
      </c>
      <c r="D999" s="228"/>
      <c r="E999" s="230"/>
    </row>
    <row r="1000" spans="1:5" x14ac:dyDescent="0.25">
      <c r="A1000" s="253">
        <v>53665</v>
      </c>
      <c r="B1000">
        <v>721.96</v>
      </c>
      <c r="C1000" s="18">
        <f>VLOOKUP(A1000,'VDs DUELOS'!$D$3:$F$1571,3,0)-B1000</f>
        <v>0</v>
      </c>
      <c r="D1000" s="228"/>
      <c r="E1000" s="230"/>
    </row>
    <row r="1001" spans="1:5" x14ac:dyDescent="0.25">
      <c r="A1001" s="253">
        <v>53668</v>
      </c>
      <c r="B1001">
        <v>844.95999999999992</v>
      </c>
      <c r="C1001" s="18">
        <f>VLOOKUP(A1001,'VDs DUELOS'!$D$3:$F$1571,3,0)-B1001</f>
        <v>0</v>
      </c>
      <c r="D1001" s="228"/>
      <c r="E1001" s="230"/>
    </row>
    <row r="1002" spans="1:5" x14ac:dyDescent="0.25">
      <c r="A1002" s="253">
        <v>53675</v>
      </c>
      <c r="B1002">
        <v>314.49</v>
      </c>
      <c r="C1002" s="18">
        <f>VLOOKUP(A1002,'VDs DUELOS'!$D$3:$F$1571,3,0)-B1002</f>
        <v>0</v>
      </c>
      <c r="D1002" s="228"/>
      <c r="E1002" s="230"/>
    </row>
    <row r="1003" spans="1:5" x14ac:dyDescent="0.25">
      <c r="A1003" s="253">
        <v>53676</v>
      </c>
      <c r="B1003">
        <v>699.38</v>
      </c>
      <c r="C1003" s="18">
        <f>VLOOKUP(A1003,'VDs DUELOS'!$D$3:$F$1571,3,0)-B1003</f>
        <v>0</v>
      </c>
      <c r="D1003" s="228"/>
      <c r="E1003" s="230"/>
    </row>
    <row r="1004" spans="1:5" x14ac:dyDescent="0.25">
      <c r="A1004" s="253">
        <v>53679</v>
      </c>
      <c r="B1004">
        <v>187.33</v>
      </c>
      <c r="C1004" s="18">
        <f>VLOOKUP(A1004,'VDs DUELOS'!$D$3:$F$1571,3,0)-B1004</f>
        <v>0</v>
      </c>
      <c r="D1004" s="228"/>
      <c r="E1004" s="230"/>
    </row>
    <row r="1005" spans="1:5" x14ac:dyDescent="0.25">
      <c r="A1005" s="253">
        <v>53681</v>
      </c>
      <c r="B1005">
        <v>90.63</v>
      </c>
      <c r="C1005" s="18">
        <f>VLOOKUP(A1005,'VDs DUELOS'!$D$3:$F$1571,3,0)-B1005</f>
        <v>0</v>
      </c>
      <c r="D1005" s="228"/>
      <c r="E1005" s="230"/>
    </row>
    <row r="1006" spans="1:5" x14ac:dyDescent="0.25">
      <c r="A1006" s="253">
        <v>53682</v>
      </c>
      <c r="B1006">
        <v>105.84</v>
      </c>
      <c r="C1006" s="18">
        <f>VLOOKUP(A1006,'VDs DUELOS'!$D$3:$F$1571,3,0)-B1006</f>
        <v>0</v>
      </c>
      <c r="D1006" s="228"/>
      <c r="E1006" s="230"/>
    </row>
    <row r="1007" spans="1:5" x14ac:dyDescent="0.25">
      <c r="A1007" s="253">
        <v>53683</v>
      </c>
      <c r="B1007">
        <v>598.01</v>
      </c>
      <c r="C1007" s="18">
        <f>VLOOKUP(A1007,'VDs DUELOS'!$D$3:$F$1571,3,0)-B1007</f>
        <v>0</v>
      </c>
      <c r="D1007" s="228"/>
      <c r="E1007" s="230"/>
    </row>
    <row r="1008" spans="1:5" x14ac:dyDescent="0.25">
      <c r="A1008" s="253">
        <v>53684</v>
      </c>
      <c r="B1008">
        <v>254.48</v>
      </c>
      <c r="C1008" s="18">
        <f>VLOOKUP(A1008,'VDs DUELOS'!$D$3:$F$1571,3,0)-B1008</f>
        <v>0</v>
      </c>
      <c r="D1008" s="228"/>
      <c r="E1008" s="230"/>
    </row>
    <row r="1009" spans="1:5" x14ac:dyDescent="0.25">
      <c r="A1009" s="253">
        <v>53685</v>
      </c>
      <c r="B1009">
        <v>1248.3699999999999</v>
      </c>
      <c r="C1009" s="18">
        <f>VLOOKUP(A1009,'VDs DUELOS'!$D$3:$F$1571,3,0)-B1009</f>
        <v>0</v>
      </c>
      <c r="D1009" s="228"/>
      <c r="E1009" s="230"/>
    </row>
    <row r="1010" spans="1:5" x14ac:dyDescent="0.25">
      <c r="A1010" s="253">
        <v>53688</v>
      </c>
      <c r="B1010">
        <v>1755.5300000000002</v>
      </c>
      <c r="C1010" s="18">
        <f>VLOOKUP(A1010,'VDs DUELOS'!$D$3:$F$1571,3,0)-B1010</f>
        <v>0</v>
      </c>
      <c r="D1010" s="228"/>
      <c r="E1010" s="230"/>
    </row>
    <row r="1011" spans="1:5" x14ac:dyDescent="0.25">
      <c r="A1011" s="253">
        <v>53689</v>
      </c>
      <c r="B1011">
        <v>439.07</v>
      </c>
      <c r="C1011" s="18">
        <f>VLOOKUP(A1011,'VDs DUELOS'!$D$3:$F$1571,3,0)-B1011</f>
        <v>0</v>
      </c>
      <c r="D1011" s="228"/>
      <c r="E1011" s="230"/>
    </row>
    <row r="1012" spans="1:5" x14ac:dyDescent="0.25">
      <c r="A1012" s="253">
        <v>53694</v>
      </c>
      <c r="B1012">
        <v>723.48</v>
      </c>
      <c r="C1012" s="18">
        <f>VLOOKUP(A1012,'VDs DUELOS'!$D$3:$F$1571,3,0)-B1012</f>
        <v>0</v>
      </c>
      <c r="D1012" s="228"/>
      <c r="E1012" s="230"/>
    </row>
    <row r="1013" spans="1:5" x14ac:dyDescent="0.25">
      <c r="A1013" s="253">
        <v>53696</v>
      </c>
      <c r="B1013">
        <v>155.71</v>
      </c>
      <c r="C1013" s="18">
        <f>VLOOKUP(A1013,'VDs DUELOS'!$D$3:$F$1571,3,0)-B1013</f>
        <v>0</v>
      </c>
      <c r="D1013" s="228"/>
      <c r="E1013" s="230"/>
    </row>
    <row r="1014" spans="1:5" x14ac:dyDescent="0.25">
      <c r="A1014" s="253">
        <v>53698</v>
      </c>
      <c r="B1014">
        <v>732.62</v>
      </c>
      <c r="C1014" s="18">
        <f>VLOOKUP(A1014,'VDs DUELOS'!$D$3:$F$1571,3,0)-B1014</f>
        <v>0</v>
      </c>
      <c r="D1014" s="228"/>
      <c r="E1014" s="230"/>
    </row>
    <row r="1015" spans="1:5" x14ac:dyDescent="0.25">
      <c r="A1015" s="253">
        <v>53699</v>
      </c>
      <c r="B1015">
        <v>1703.67</v>
      </c>
      <c r="C1015" s="18">
        <f>VLOOKUP(A1015,'VDs DUELOS'!$D$3:$F$1571,3,0)-B1015</f>
        <v>0</v>
      </c>
      <c r="D1015" s="228"/>
      <c r="E1015" s="230"/>
    </row>
    <row r="1016" spans="1:5" x14ac:dyDescent="0.25">
      <c r="A1016" s="253">
        <v>53700</v>
      </c>
      <c r="B1016">
        <v>109.4</v>
      </c>
      <c r="C1016" s="18">
        <f>VLOOKUP(A1016,'VDs DUELOS'!$D$3:$F$1571,3,0)-B1016</f>
        <v>0</v>
      </c>
      <c r="D1016" s="228"/>
      <c r="E1016" s="230"/>
    </row>
    <row r="1017" spans="1:5" x14ac:dyDescent="0.25">
      <c r="A1017" s="253">
        <v>53701</v>
      </c>
      <c r="B1017">
        <v>1539.88</v>
      </c>
      <c r="C1017" s="18">
        <f>VLOOKUP(A1017,'VDs DUELOS'!$D$3:$F$1571,3,0)-B1017</f>
        <v>0</v>
      </c>
      <c r="D1017" s="228"/>
      <c r="E1017" s="230"/>
    </row>
    <row r="1018" spans="1:5" x14ac:dyDescent="0.25">
      <c r="A1018" s="253">
        <v>53706</v>
      </c>
      <c r="B1018">
        <v>565.32999999999993</v>
      </c>
      <c r="C1018" s="18">
        <f>VLOOKUP(A1018,'VDs DUELOS'!$D$3:$F$1571,3,0)-B1018</f>
        <v>0</v>
      </c>
      <c r="D1018" s="228"/>
      <c r="E1018" s="230"/>
    </row>
    <row r="1019" spans="1:5" x14ac:dyDescent="0.25">
      <c r="A1019" s="253">
        <v>53708</v>
      </c>
      <c r="B1019">
        <v>353.38</v>
      </c>
      <c r="C1019" s="18">
        <f>VLOOKUP(A1019,'VDs DUELOS'!$D$3:$F$1571,3,0)-B1019</f>
        <v>0</v>
      </c>
      <c r="D1019" s="228"/>
      <c r="E1019" s="230"/>
    </row>
    <row r="1020" spans="1:5" x14ac:dyDescent="0.25">
      <c r="A1020" s="253">
        <v>53709</v>
      </c>
      <c r="B1020">
        <v>144.30000000000001</v>
      </c>
      <c r="C1020" s="18">
        <f>VLOOKUP(A1020,'VDs DUELOS'!$D$3:$F$1571,3,0)-B1020</f>
        <v>0</v>
      </c>
      <c r="D1020" s="228"/>
      <c r="E1020" s="230"/>
    </row>
    <row r="1021" spans="1:5" x14ac:dyDescent="0.25">
      <c r="A1021" s="253">
        <v>53712</v>
      </c>
      <c r="B1021">
        <v>2048.25</v>
      </c>
      <c r="C1021" s="18">
        <f>VLOOKUP(A1021,'VDs DUELOS'!$D$3:$F$1571,3,0)-B1021</f>
        <v>0</v>
      </c>
      <c r="D1021" s="228"/>
      <c r="E1021" s="230"/>
    </row>
    <row r="1022" spans="1:5" x14ac:dyDescent="0.25">
      <c r="A1022" s="253">
        <v>53716</v>
      </c>
      <c r="B1022">
        <v>432.5</v>
      </c>
      <c r="C1022" s="18">
        <f>VLOOKUP(A1022,'VDs DUELOS'!$D$3:$F$1571,3,0)-B1022</f>
        <v>0</v>
      </c>
      <c r="D1022" s="228"/>
      <c r="E1022" s="230"/>
    </row>
    <row r="1023" spans="1:5" x14ac:dyDescent="0.25">
      <c r="A1023" s="253">
        <v>53719</v>
      </c>
      <c r="B1023">
        <v>1807.8400000000001</v>
      </c>
      <c r="C1023" s="18">
        <f>VLOOKUP(A1023,'VDs DUELOS'!$D$3:$F$1571,3,0)-B1023</f>
        <v>0</v>
      </c>
      <c r="D1023" s="228"/>
      <c r="E1023" s="230"/>
    </row>
    <row r="1024" spans="1:5" x14ac:dyDescent="0.25">
      <c r="A1024" s="253">
        <v>53720</v>
      </c>
      <c r="B1024">
        <v>351.63</v>
      </c>
      <c r="C1024" s="18">
        <f>VLOOKUP(A1024,'VDs DUELOS'!$D$3:$F$1571,3,0)-B1024</f>
        <v>0</v>
      </c>
      <c r="D1024" s="228"/>
      <c r="E1024" s="230"/>
    </row>
    <row r="1025" spans="1:5" x14ac:dyDescent="0.25">
      <c r="A1025" s="253">
        <v>53721</v>
      </c>
      <c r="B1025">
        <v>1570.85</v>
      </c>
      <c r="C1025" s="18">
        <f>VLOOKUP(A1025,'VDs DUELOS'!$D$3:$F$1571,3,0)-B1025</f>
        <v>0</v>
      </c>
      <c r="D1025" s="228"/>
      <c r="E1025" s="230"/>
    </row>
    <row r="1026" spans="1:5" x14ac:dyDescent="0.25">
      <c r="A1026" s="253">
        <v>53722</v>
      </c>
      <c r="B1026">
        <v>304.19</v>
      </c>
      <c r="C1026" s="18">
        <f>VLOOKUP(A1026,'VDs DUELOS'!$D$3:$F$1571,3,0)-B1026</f>
        <v>0</v>
      </c>
      <c r="D1026" s="228"/>
      <c r="E1026" s="230"/>
    </row>
    <row r="1027" spans="1:5" x14ac:dyDescent="0.25">
      <c r="A1027" s="253">
        <v>53723</v>
      </c>
      <c r="B1027">
        <v>875.66</v>
      </c>
      <c r="C1027" s="18">
        <f>VLOOKUP(A1027,'VDs DUELOS'!$D$3:$F$1571,3,0)-B1027</f>
        <v>0</v>
      </c>
      <c r="D1027" s="228"/>
      <c r="E1027" s="230"/>
    </row>
    <row r="1028" spans="1:5" x14ac:dyDescent="0.25">
      <c r="A1028" s="253">
        <v>53724</v>
      </c>
      <c r="B1028">
        <v>1531.5</v>
      </c>
      <c r="C1028" s="18">
        <f>VLOOKUP(A1028,'VDs DUELOS'!$D$3:$F$1571,3,0)-B1028</f>
        <v>0</v>
      </c>
      <c r="D1028" s="228"/>
      <c r="E1028" s="230"/>
    </row>
    <row r="1029" spans="1:5" x14ac:dyDescent="0.25">
      <c r="A1029" s="253">
        <v>53726</v>
      </c>
      <c r="B1029">
        <v>787.18</v>
      </c>
      <c r="C1029" s="18">
        <f>VLOOKUP(A1029,'VDs DUELOS'!$D$3:$F$1571,3,0)-B1029</f>
        <v>0</v>
      </c>
      <c r="D1029" s="228"/>
      <c r="E1029" s="230"/>
    </row>
    <row r="1030" spans="1:5" x14ac:dyDescent="0.25">
      <c r="A1030" s="253">
        <v>53727</v>
      </c>
      <c r="B1030">
        <v>592.69999999999993</v>
      </c>
      <c r="C1030" s="18">
        <f>VLOOKUP(A1030,'VDs DUELOS'!$D$3:$F$1571,3,0)-B1030</f>
        <v>0</v>
      </c>
      <c r="D1030" s="228"/>
      <c r="E1030" s="230"/>
    </row>
    <row r="1031" spans="1:5" x14ac:dyDescent="0.25">
      <c r="A1031" s="253">
        <v>5373</v>
      </c>
      <c r="B1031">
        <v>1078.8</v>
      </c>
      <c r="C1031" s="18">
        <f>VLOOKUP(A1031,'VDs DUELOS'!$D$3:$F$1571,3,0)-B1031</f>
        <v>0</v>
      </c>
      <c r="D1031" s="228"/>
      <c r="E1031" s="230"/>
    </row>
    <row r="1032" spans="1:5" x14ac:dyDescent="0.25">
      <c r="A1032" s="253">
        <v>53731</v>
      </c>
      <c r="B1032">
        <v>411.85</v>
      </c>
      <c r="C1032" s="18">
        <f>VLOOKUP(A1032,'VDs DUELOS'!$D$3:$F$1571,3,0)-B1032</f>
        <v>0</v>
      </c>
      <c r="D1032" s="228"/>
      <c r="E1032" s="230"/>
    </row>
    <row r="1033" spans="1:5" x14ac:dyDescent="0.25">
      <c r="A1033" s="253">
        <v>53732</v>
      </c>
      <c r="B1033">
        <v>316.52999999999997</v>
      </c>
      <c r="C1033" s="18">
        <f>VLOOKUP(A1033,'VDs DUELOS'!$D$3:$F$1571,3,0)-B1033</f>
        <v>0</v>
      </c>
      <c r="D1033" s="228"/>
      <c r="E1033" s="230"/>
    </row>
    <row r="1034" spans="1:5" x14ac:dyDescent="0.25">
      <c r="A1034" s="253">
        <v>53733</v>
      </c>
      <c r="B1034">
        <v>669.05</v>
      </c>
      <c r="C1034" s="18">
        <f>VLOOKUP(A1034,'VDs DUELOS'!$D$3:$F$1571,3,0)-B1034</f>
        <v>0</v>
      </c>
      <c r="D1034" s="228"/>
      <c r="E1034" s="230"/>
    </row>
    <row r="1035" spans="1:5" x14ac:dyDescent="0.25">
      <c r="A1035" s="253">
        <v>53734</v>
      </c>
      <c r="B1035">
        <v>972.68</v>
      </c>
      <c r="C1035" s="18">
        <f>VLOOKUP(A1035,'VDs DUELOS'!$D$3:$F$1571,3,0)-B1035</f>
        <v>0</v>
      </c>
      <c r="D1035" s="228"/>
      <c r="E1035" s="230"/>
    </row>
    <row r="1036" spans="1:5" x14ac:dyDescent="0.25">
      <c r="A1036" s="253">
        <v>53735</v>
      </c>
      <c r="B1036">
        <v>1386.8</v>
      </c>
      <c r="C1036" s="18">
        <f>VLOOKUP(A1036,'VDs DUELOS'!$D$3:$F$1571,3,0)-B1036</f>
        <v>0</v>
      </c>
      <c r="D1036" s="228"/>
      <c r="E1036" s="230"/>
    </row>
    <row r="1037" spans="1:5" x14ac:dyDescent="0.25">
      <c r="A1037" s="253">
        <v>53740</v>
      </c>
      <c r="B1037">
        <v>535.93000000000006</v>
      </c>
      <c r="C1037" s="18">
        <f>VLOOKUP(A1037,'VDs DUELOS'!$D$3:$F$1571,3,0)-B1037</f>
        <v>0</v>
      </c>
      <c r="D1037" s="228"/>
      <c r="E1037" s="230"/>
    </row>
    <row r="1038" spans="1:5" x14ac:dyDescent="0.25">
      <c r="A1038" s="253">
        <v>53744</v>
      </c>
      <c r="B1038">
        <v>748.56000000000006</v>
      </c>
      <c r="C1038" s="18">
        <f>VLOOKUP(A1038,'VDs DUELOS'!$D$3:$F$1571,3,0)-B1038</f>
        <v>0</v>
      </c>
      <c r="D1038" s="228"/>
      <c r="E1038" s="230"/>
    </row>
    <row r="1039" spans="1:5" x14ac:dyDescent="0.25">
      <c r="A1039" s="253">
        <v>53747</v>
      </c>
      <c r="B1039">
        <v>374.57</v>
      </c>
      <c r="C1039" s="18">
        <f>VLOOKUP(A1039,'VDs DUELOS'!$D$3:$F$1571,3,0)-B1039</f>
        <v>0</v>
      </c>
      <c r="D1039" s="228"/>
      <c r="E1039" s="230"/>
    </row>
    <row r="1040" spans="1:5" x14ac:dyDescent="0.25">
      <c r="A1040" s="253">
        <v>53752</v>
      </c>
      <c r="B1040">
        <v>1543.5499999999997</v>
      </c>
      <c r="C1040" s="18">
        <f>VLOOKUP(A1040,'VDs DUELOS'!$D$3:$F$1571,3,0)-B1040</f>
        <v>0</v>
      </c>
      <c r="D1040" s="228"/>
      <c r="E1040" s="230"/>
    </row>
    <row r="1041" spans="1:5" x14ac:dyDescent="0.25">
      <c r="A1041" s="253">
        <v>53754</v>
      </c>
      <c r="B1041">
        <v>600.84999999999991</v>
      </c>
      <c r="C1041" s="18">
        <f>VLOOKUP(A1041,'VDs DUELOS'!$D$3:$F$1571,3,0)-B1041</f>
        <v>0</v>
      </c>
      <c r="D1041" s="228"/>
      <c r="E1041" s="230"/>
    </row>
    <row r="1042" spans="1:5" x14ac:dyDescent="0.25">
      <c r="A1042" s="253">
        <v>53756</v>
      </c>
      <c r="B1042">
        <v>784.47</v>
      </c>
      <c r="C1042" s="18">
        <f>VLOOKUP(A1042,'VDs DUELOS'!$D$3:$F$1571,3,0)-B1042</f>
        <v>0</v>
      </c>
      <c r="D1042" s="228"/>
      <c r="E1042" s="230"/>
    </row>
    <row r="1043" spans="1:5" x14ac:dyDescent="0.25">
      <c r="A1043" s="253">
        <v>53758</v>
      </c>
      <c r="B1043">
        <v>1317.67</v>
      </c>
      <c r="C1043" s="18">
        <f>VLOOKUP(A1043,'VDs DUELOS'!$D$3:$F$1571,3,0)-B1043</f>
        <v>0</v>
      </c>
      <c r="D1043" s="228"/>
      <c r="E1043" s="230"/>
    </row>
    <row r="1044" spans="1:5" x14ac:dyDescent="0.25">
      <c r="A1044" s="253">
        <v>53759</v>
      </c>
      <c r="B1044">
        <v>726.89</v>
      </c>
      <c r="C1044" s="18" t="e">
        <f>VLOOKUP(A1044,'VDs DUELOS'!$D$3:$F$1571,3,0)-B1044</f>
        <v>#N/A</v>
      </c>
      <c r="D1044" s="228"/>
      <c r="E1044" s="230"/>
    </row>
    <row r="1045" spans="1:5" x14ac:dyDescent="0.25">
      <c r="A1045" s="253">
        <v>53760</v>
      </c>
      <c r="B1045">
        <v>74.650000000000006</v>
      </c>
      <c r="C1045" s="18">
        <f>VLOOKUP(A1045,'VDs DUELOS'!$D$3:$F$1571,3,0)-B1045</f>
        <v>0</v>
      </c>
      <c r="D1045" s="228"/>
      <c r="E1045" s="230"/>
    </row>
    <row r="1046" spans="1:5" x14ac:dyDescent="0.25">
      <c r="A1046" s="253">
        <v>53762</v>
      </c>
      <c r="B1046">
        <v>5059.1000000000004</v>
      </c>
      <c r="C1046" s="18">
        <f>VLOOKUP(A1046,'VDs DUELOS'!$D$3:$F$1571,3,0)-B1046</f>
        <v>0</v>
      </c>
      <c r="D1046" s="228"/>
      <c r="E1046" s="230"/>
    </row>
    <row r="1047" spans="1:5" x14ac:dyDescent="0.25">
      <c r="A1047" s="253">
        <v>53763</v>
      </c>
      <c r="B1047">
        <v>595.7399999999999</v>
      </c>
      <c r="C1047" s="18">
        <f>VLOOKUP(A1047,'VDs DUELOS'!$D$3:$F$1571,3,0)-B1047</f>
        <v>0</v>
      </c>
      <c r="D1047" s="228"/>
      <c r="E1047" s="230"/>
    </row>
    <row r="1048" spans="1:5" x14ac:dyDescent="0.25">
      <c r="A1048" s="253">
        <v>53764</v>
      </c>
      <c r="B1048">
        <v>912.18</v>
      </c>
      <c r="C1048" s="18">
        <f>VLOOKUP(A1048,'VDs DUELOS'!$D$3:$F$1571,3,0)-B1048</f>
        <v>0</v>
      </c>
      <c r="D1048" s="228"/>
      <c r="E1048" s="230"/>
    </row>
    <row r="1049" spans="1:5" x14ac:dyDescent="0.25">
      <c r="A1049" s="253">
        <v>53767</v>
      </c>
      <c r="B1049">
        <v>36.14</v>
      </c>
      <c r="C1049" s="18">
        <f>VLOOKUP(A1049,'VDs DUELOS'!$D$3:$F$1571,3,0)-B1049</f>
        <v>0</v>
      </c>
      <c r="D1049" s="228"/>
      <c r="E1049" s="230"/>
    </row>
    <row r="1050" spans="1:5" x14ac:dyDescent="0.25">
      <c r="A1050" s="253">
        <v>53771</v>
      </c>
      <c r="B1050">
        <v>329.84</v>
      </c>
      <c r="C1050" s="18">
        <f>VLOOKUP(A1050,'VDs DUELOS'!$D$3:$F$1571,3,0)-B1050</f>
        <v>0</v>
      </c>
      <c r="D1050" s="228"/>
      <c r="E1050" s="230"/>
    </row>
    <row r="1051" spans="1:5" x14ac:dyDescent="0.25">
      <c r="A1051" s="253">
        <v>53774</v>
      </c>
      <c r="B1051">
        <v>578.13</v>
      </c>
      <c r="C1051" s="18">
        <f>VLOOKUP(A1051,'VDs DUELOS'!$D$3:$F$1571,3,0)-B1051</f>
        <v>0</v>
      </c>
      <c r="D1051" s="228"/>
      <c r="E1051" s="230"/>
    </row>
    <row r="1052" spans="1:5" x14ac:dyDescent="0.25">
      <c r="A1052" s="253">
        <v>53775</v>
      </c>
      <c r="B1052">
        <v>832.74</v>
      </c>
      <c r="C1052" s="18">
        <f>VLOOKUP(A1052,'VDs DUELOS'!$D$3:$F$1571,3,0)-B1052</f>
        <v>0</v>
      </c>
      <c r="D1052" s="228"/>
      <c r="E1052" s="230"/>
    </row>
    <row r="1053" spans="1:5" x14ac:dyDescent="0.25">
      <c r="A1053" s="253">
        <v>53777</v>
      </c>
      <c r="B1053">
        <v>659.55</v>
      </c>
      <c r="C1053" s="18">
        <f>VLOOKUP(A1053,'VDs DUELOS'!$D$3:$F$1571,3,0)-B1053</f>
        <v>0</v>
      </c>
      <c r="D1053" s="228"/>
      <c r="E1053" s="230"/>
    </row>
    <row r="1054" spans="1:5" x14ac:dyDescent="0.25">
      <c r="A1054" s="253">
        <v>53780</v>
      </c>
      <c r="B1054">
        <v>260.64999999999998</v>
      </c>
      <c r="C1054" s="18">
        <f>VLOOKUP(A1054,'VDs DUELOS'!$D$3:$F$1571,3,0)-B1054</f>
        <v>0</v>
      </c>
      <c r="D1054" s="228"/>
      <c r="E1054" s="230"/>
    </row>
    <row r="1055" spans="1:5" x14ac:dyDescent="0.25">
      <c r="A1055" s="253">
        <v>53781</v>
      </c>
      <c r="B1055">
        <v>424.52</v>
      </c>
      <c r="C1055" s="18">
        <f>VLOOKUP(A1055,'VDs DUELOS'!$D$3:$F$1571,3,0)-B1055</f>
        <v>0</v>
      </c>
      <c r="D1055" s="228"/>
      <c r="E1055" s="230"/>
    </row>
    <row r="1056" spans="1:5" x14ac:dyDescent="0.25">
      <c r="A1056" s="253">
        <v>53782</v>
      </c>
      <c r="B1056">
        <v>1242.68</v>
      </c>
      <c r="C1056" s="18">
        <f>VLOOKUP(A1056,'VDs DUELOS'!$D$3:$F$1571,3,0)-B1056</f>
        <v>0</v>
      </c>
      <c r="D1056" s="228"/>
      <c r="E1056" s="230"/>
    </row>
    <row r="1057" spans="1:5" x14ac:dyDescent="0.25">
      <c r="A1057" s="253">
        <v>53783</v>
      </c>
      <c r="B1057">
        <v>539.47</v>
      </c>
      <c r="C1057" s="18">
        <f>VLOOKUP(A1057,'VDs DUELOS'!$D$3:$F$1571,3,0)-B1057</f>
        <v>0</v>
      </c>
      <c r="D1057" s="228"/>
      <c r="E1057" s="230"/>
    </row>
    <row r="1058" spans="1:5" x14ac:dyDescent="0.25">
      <c r="A1058" s="253">
        <v>53784</v>
      </c>
      <c r="B1058">
        <v>604.79999999999995</v>
      </c>
      <c r="C1058" s="18">
        <f>VLOOKUP(A1058,'VDs DUELOS'!$D$3:$F$1571,3,0)-B1058</f>
        <v>0</v>
      </c>
      <c r="D1058" s="228"/>
      <c r="E1058" s="230"/>
    </row>
    <row r="1059" spans="1:5" x14ac:dyDescent="0.25">
      <c r="A1059" s="253">
        <v>53787</v>
      </c>
      <c r="B1059">
        <v>628.26</v>
      </c>
      <c r="C1059" s="18">
        <f>VLOOKUP(A1059,'VDs DUELOS'!$D$3:$F$1571,3,0)-B1059</f>
        <v>0</v>
      </c>
      <c r="D1059" s="228"/>
      <c r="E1059" s="230"/>
    </row>
    <row r="1060" spans="1:5" x14ac:dyDescent="0.25">
      <c r="A1060" s="253">
        <v>5379</v>
      </c>
      <c r="B1060">
        <v>1446.29</v>
      </c>
      <c r="C1060" s="18">
        <f>VLOOKUP(A1060,'VDs DUELOS'!$D$3:$F$1571,3,0)-B1060</f>
        <v>0</v>
      </c>
      <c r="D1060" s="228"/>
      <c r="E1060" s="230"/>
    </row>
    <row r="1061" spans="1:5" x14ac:dyDescent="0.25">
      <c r="A1061" s="253">
        <v>53790</v>
      </c>
      <c r="B1061">
        <v>450.04</v>
      </c>
      <c r="C1061" s="18">
        <f>VLOOKUP(A1061,'VDs DUELOS'!$D$3:$F$1571,3,0)-B1061</f>
        <v>0</v>
      </c>
      <c r="D1061" s="228"/>
      <c r="E1061" s="230"/>
    </row>
    <row r="1062" spans="1:5" x14ac:dyDescent="0.25">
      <c r="A1062" s="253">
        <v>53791</v>
      </c>
      <c r="B1062">
        <v>815.76</v>
      </c>
      <c r="C1062" s="18">
        <f>VLOOKUP(A1062,'VDs DUELOS'!$D$3:$F$1571,3,0)-B1062</f>
        <v>0</v>
      </c>
      <c r="D1062" s="228"/>
      <c r="E1062" s="230"/>
    </row>
    <row r="1063" spans="1:5" x14ac:dyDescent="0.25">
      <c r="A1063" s="253">
        <v>53793</v>
      </c>
      <c r="B1063">
        <v>152.65</v>
      </c>
      <c r="C1063" s="18">
        <f>VLOOKUP(A1063,'VDs DUELOS'!$D$3:$F$1571,3,0)-B1063</f>
        <v>0</v>
      </c>
      <c r="D1063" s="228"/>
      <c r="E1063" s="230"/>
    </row>
    <row r="1064" spans="1:5" x14ac:dyDescent="0.25">
      <c r="A1064" s="253">
        <v>53795</v>
      </c>
      <c r="B1064">
        <v>1633.77</v>
      </c>
      <c r="C1064" s="18">
        <f>VLOOKUP(A1064,'VDs DUELOS'!$D$3:$F$1571,3,0)-B1064</f>
        <v>0</v>
      </c>
      <c r="D1064" s="228"/>
      <c r="E1064" s="230"/>
    </row>
    <row r="1065" spans="1:5" x14ac:dyDescent="0.25">
      <c r="A1065" s="253">
        <v>53796</v>
      </c>
      <c r="B1065">
        <v>566.36</v>
      </c>
      <c r="C1065" s="18">
        <f>VLOOKUP(A1065,'VDs DUELOS'!$D$3:$F$1571,3,0)-B1065</f>
        <v>0</v>
      </c>
      <c r="D1065" s="228"/>
      <c r="E1065" s="230"/>
    </row>
    <row r="1066" spans="1:5" x14ac:dyDescent="0.25">
      <c r="A1066" s="253">
        <v>53797</v>
      </c>
      <c r="B1066">
        <v>236.63</v>
      </c>
      <c r="C1066" s="18">
        <f>VLOOKUP(A1066,'VDs DUELOS'!$D$3:$F$1571,3,0)-B1066</f>
        <v>0</v>
      </c>
      <c r="D1066" s="228"/>
      <c r="E1066" s="230"/>
    </row>
    <row r="1067" spans="1:5" x14ac:dyDescent="0.25">
      <c r="A1067" s="253">
        <v>53801</v>
      </c>
      <c r="B1067">
        <v>477.79</v>
      </c>
      <c r="C1067" s="18">
        <f>VLOOKUP(A1067,'VDs DUELOS'!$D$3:$F$1571,3,0)-B1067</f>
        <v>0</v>
      </c>
      <c r="D1067" s="228"/>
      <c r="E1067" s="230"/>
    </row>
    <row r="1068" spans="1:5" x14ac:dyDescent="0.25">
      <c r="A1068" s="253">
        <v>53804</v>
      </c>
      <c r="B1068">
        <v>422.24999999999994</v>
      </c>
      <c r="C1068" s="18">
        <f>VLOOKUP(A1068,'VDs DUELOS'!$D$3:$F$1571,3,0)-B1068</f>
        <v>0</v>
      </c>
      <c r="D1068" s="228"/>
      <c r="E1068" s="230"/>
    </row>
    <row r="1069" spans="1:5" x14ac:dyDescent="0.25">
      <c r="A1069" s="253">
        <v>53805</v>
      </c>
      <c r="B1069">
        <v>915.68000000000006</v>
      </c>
      <c r="C1069" s="18">
        <f>VLOOKUP(A1069,'VDs DUELOS'!$D$3:$F$1571,3,0)-B1069</f>
        <v>0</v>
      </c>
      <c r="D1069" s="228"/>
      <c r="E1069" s="230"/>
    </row>
    <row r="1070" spans="1:5" x14ac:dyDescent="0.25">
      <c r="A1070" s="253">
        <v>53810</v>
      </c>
      <c r="B1070">
        <v>88.57</v>
      </c>
      <c r="C1070" s="18">
        <f>VLOOKUP(A1070,'VDs DUELOS'!$D$3:$F$1571,3,0)-B1070</f>
        <v>0</v>
      </c>
      <c r="D1070" s="228"/>
      <c r="E1070" s="230"/>
    </row>
    <row r="1071" spans="1:5" x14ac:dyDescent="0.25">
      <c r="A1071" s="253">
        <v>53812</v>
      </c>
      <c r="B1071">
        <v>188.15</v>
      </c>
      <c r="C1071" s="18">
        <f>VLOOKUP(A1071,'VDs DUELOS'!$D$3:$F$1571,3,0)-B1071</f>
        <v>0</v>
      </c>
      <c r="D1071" s="228"/>
      <c r="E1071" s="230"/>
    </row>
    <row r="1072" spans="1:5" x14ac:dyDescent="0.25">
      <c r="A1072" s="253">
        <v>53816</v>
      </c>
      <c r="B1072">
        <v>539.44000000000005</v>
      </c>
      <c r="C1072" s="18">
        <f>VLOOKUP(A1072,'VDs DUELOS'!$D$3:$F$1571,3,0)-B1072</f>
        <v>0</v>
      </c>
      <c r="D1072" s="228"/>
      <c r="E1072" s="230"/>
    </row>
    <row r="1073" spans="1:5" x14ac:dyDescent="0.25">
      <c r="A1073" s="253">
        <v>53817</v>
      </c>
      <c r="B1073">
        <v>630.25</v>
      </c>
      <c r="C1073" s="18">
        <f>VLOOKUP(A1073,'VDs DUELOS'!$D$3:$F$1571,3,0)-B1073</f>
        <v>0</v>
      </c>
      <c r="D1073" s="228"/>
      <c r="E1073" s="230"/>
    </row>
    <row r="1074" spans="1:5" x14ac:dyDescent="0.25">
      <c r="A1074" s="253">
        <v>53818</v>
      </c>
      <c r="B1074">
        <v>1426.5900000000001</v>
      </c>
      <c r="C1074" s="18">
        <f>VLOOKUP(A1074,'VDs DUELOS'!$D$3:$F$1571,3,0)-B1074</f>
        <v>0</v>
      </c>
      <c r="D1074" s="228"/>
      <c r="E1074" s="230"/>
    </row>
    <row r="1075" spans="1:5" x14ac:dyDescent="0.25">
      <c r="A1075" s="253">
        <v>53820</v>
      </c>
      <c r="B1075">
        <v>1063.92</v>
      </c>
      <c r="C1075" s="18">
        <f>VLOOKUP(A1075,'VDs DUELOS'!$D$3:$F$1571,3,0)-B1075</f>
        <v>0</v>
      </c>
      <c r="D1075" s="228"/>
      <c r="E1075" s="230"/>
    </row>
    <row r="1076" spans="1:5" x14ac:dyDescent="0.25">
      <c r="A1076" s="253">
        <v>53821</v>
      </c>
      <c r="B1076">
        <v>980.69</v>
      </c>
      <c r="C1076" s="18">
        <f>VLOOKUP(A1076,'VDs DUELOS'!$D$3:$F$1571,3,0)-B1076</f>
        <v>0</v>
      </c>
      <c r="D1076" s="228"/>
      <c r="E1076" s="230"/>
    </row>
    <row r="1077" spans="1:5" x14ac:dyDescent="0.25">
      <c r="A1077" s="253">
        <v>53825</v>
      </c>
      <c r="B1077">
        <v>536.04</v>
      </c>
      <c r="C1077" s="18">
        <f>VLOOKUP(A1077,'VDs DUELOS'!$D$3:$F$1571,3,0)-B1077</f>
        <v>0</v>
      </c>
      <c r="D1077" s="228"/>
      <c r="E1077" s="230"/>
    </row>
    <row r="1078" spans="1:5" x14ac:dyDescent="0.25">
      <c r="A1078" s="253">
        <v>53827</v>
      </c>
      <c r="B1078">
        <v>225.82</v>
      </c>
      <c r="C1078" s="18">
        <f>VLOOKUP(A1078,'VDs DUELOS'!$D$3:$F$1571,3,0)-B1078</f>
        <v>0</v>
      </c>
      <c r="D1078" s="228"/>
      <c r="E1078" s="230"/>
    </row>
    <row r="1079" spans="1:5" x14ac:dyDescent="0.25">
      <c r="A1079" s="253">
        <v>53832</v>
      </c>
      <c r="B1079">
        <v>232.63</v>
      </c>
      <c r="C1079" s="18">
        <f>VLOOKUP(A1079,'VDs DUELOS'!$D$3:$F$1571,3,0)-B1079</f>
        <v>0</v>
      </c>
      <c r="D1079" s="228"/>
      <c r="E1079" s="230"/>
    </row>
    <row r="1080" spans="1:5" x14ac:dyDescent="0.25">
      <c r="A1080" s="253">
        <v>53833</v>
      </c>
      <c r="B1080">
        <v>2173.94</v>
      </c>
      <c r="C1080" s="18">
        <f>VLOOKUP(A1080,'VDs DUELOS'!$D$3:$F$1571,3,0)-B1080</f>
        <v>0</v>
      </c>
      <c r="D1080" s="228"/>
      <c r="E1080" s="230"/>
    </row>
    <row r="1081" spans="1:5" x14ac:dyDescent="0.25">
      <c r="A1081" s="253">
        <v>53834</v>
      </c>
      <c r="B1081">
        <v>326.52999999999997</v>
      </c>
      <c r="C1081" s="18">
        <f>VLOOKUP(A1081,'VDs DUELOS'!$D$3:$F$1571,3,0)-B1081</f>
        <v>0</v>
      </c>
      <c r="D1081" s="228"/>
      <c r="E1081" s="230"/>
    </row>
    <row r="1082" spans="1:5" x14ac:dyDescent="0.25">
      <c r="A1082" s="253">
        <v>53841</v>
      </c>
      <c r="B1082">
        <v>75.42</v>
      </c>
      <c r="C1082" s="18">
        <f>VLOOKUP(A1082,'VDs DUELOS'!$D$3:$F$1571,3,0)-B1082</f>
        <v>0</v>
      </c>
      <c r="D1082" s="228"/>
      <c r="E1082" s="230"/>
    </row>
    <row r="1083" spans="1:5" x14ac:dyDescent="0.25">
      <c r="A1083" s="253">
        <v>53842</v>
      </c>
      <c r="B1083">
        <v>307.2</v>
      </c>
      <c r="C1083" s="18">
        <f>VLOOKUP(A1083,'VDs DUELOS'!$D$3:$F$1571,3,0)-B1083</f>
        <v>0</v>
      </c>
      <c r="D1083" s="228"/>
      <c r="E1083" s="230"/>
    </row>
    <row r="1084" spans="1:5" x14ac:dyDescent="0.25">
      <c r="A1084" s="253">
        <v>53843</v>
      </c>
      <c r="B1084">
        <v>624.70000000000005</v>
      </c>
      <c r="C1084" s="18">
        <f>VLOOKUP(A1084,'VDs DUELOS'!$D$3:$F$1571,3,0)-B1084</f>
        <v>0</v>
      </c>
      <c r="D1084" s="228"/>
      <c r="E1084" s="230"/>
    </row>
    <row r="1085" spans="1:5" x14ac:dyDescent="0.25">
      <c r="A1085" s="253">
        <v>53845</v>
      </c>
      <c r="B1085">
        <v>1478.6799999999998</v>
      </c>
      <c r="C1085" s="18">
        <f>VLOOKUP(A1085,'VDs DUELOS'!$D$3:$F$1571,3,0)-B1085</f>
        <v>0</v>
      </c>
      <c r="D1085" s="228"/>
      <c r="E1085" s="230"/>
    </row>
    <row r="1086" spans="1:5" x14ac:dyDescent="0.25">
      <c r="A1086" s="253">
        <v>53846</v>
      </c>
      <c r="B1086">
        <v>946.85</v>
      </c>
      <c r="C1086" s="18">
        <f>VLOOKUP(A1086,'VDs DUELOS'!$D$3:$F$1571,3,0)-B1086</f>
        <v>0</v>
      </c>
      <c r="D1086" s="228"/>
      <c r="E1086" s="230"/>
    </row>
    <row r="1087" spans="1:5" x14ac:dyDescent="0.25">
      <c r="A1087" s="253">
        <v>53847</v>
      </c>
      <c r="B1087">
        <v>902.32999999999993</v>
      </c>
      <c r="C1087" s="18">
        <f>VLOOKUP(A1087,'VDs DUELOS'!$D$3:$F$1571,3,0)-B1087</f>
        <v>0</v>
      </c>
      <c r="D1087" s="228"/>
      <c r="E1087" s="230"/>
    </row>
    <row r="1088" spans="1:5" x14ac:dyDescent="0.25">
      <c r="A1088" s="253">
        <v>53851</v>
      </c>
      <c r="B1088">
        <v>233.05</v>
      </c>
      <c r="C1088" s="18">
        <f>VLOOKUP(A1088,'VDs DUELOS'!$D$3:$F$1571,3,0)-B1088</f>
        <v>0</v>
      </c>
      <c r="D1088" s="228"/>
      <c r="E1088" s="230"/>
    </row>
    <row r="1089" spans="1:5" x14ac:dyDescent="0.25">
      <c r="A1089" s="253">
        <v>53852</v>
      </c>
      <c r="B1089">
        <v>1964.6599999999999</v>
      </c>
      <c r="C1089" s="18">
        <f>VLOOKUP(A1089,'VDs DUELOS'!$D$3:$F$1571,3,0)-B1089</f>
        <v>0</v>
      </c>
      <c r="D1089" s="228"/>
      <c r="E1089" s="230"/>
    </row>
    <row r="1090" spans="1:5" x14ac:dyDescent="0.25">
      <c r="A1090" s="253">
        <v>53853</v>
      </c>
      <c r="B1090">
        <v>1096.28</v>
      </c>
      <c r="C1090" s="18">
        <f>VLOOKUP(A1090,'VDs DUELOS'!$D$3:$F$1571,3,0)-B1090</f>
        <v>0</v>
      </c>
      <c r="D1090" s="228"/>
      <c r="E1090" s="230"/>
    </row>
    <row r="1091" spans="1:5" x14ac:dyDescent="0.25">
      <c r="A1091" s="253">
        <v>53855</v>
      </c>
      <c r="B1091">
        <v>469.28999999999996</v>
      </c>
      <c r="C1091" s="18">
        <f>VLOOKUP(A1091,'VDs DUELOS'!$D$3:$F$1571,3,0)-B1091</f>
        <v>0</v>
      </c>
      <c r="D1091" s="228"/>
      <c r="E1091" s="230"/>
    </row>
    <row r="1092" spans="1:5" x14ac:dyDescent="0.25">
      <c r="A1092" s="253">
        <v>53856</v>
      </c>
      <c r="B1092">
        <v>816.16</v>
      </c>
      <c r="C1092" s="18">
        <f>VLOOKUP(A1092,'VDs DUELOS'!$D$3:$F$1571,3,0)-B1092</f>
        <v>0</v>
      </c>
      <c r="D1092" s="228"/>
      <c r="E1092" s="230"/>
    </row>
    <row r="1093" spans="1:5" x14ac:dyDescent="0.25">
      <c r="A1093" s="253">
        <v>53859</v>
      </c>
      <c r="B1093">
        <v>1194.0999999999999</v>
      </c>
      <c r="C1093" s="18">
        <f>VLOOKUP(A1093,'VDs DUELOS'!$D$3:$F$1571,3,0)-B1093</f>
        <v>0</v>
      </c>
      <c r="D1093" s="228"/>
      <c r="E1093" s="230"/>
    </row>
    <row r="1094" spans="1:5" x14ac:dyDescent="0.25">
      <c r="A1094" s="253">
        <v>53860</v>
      </c>
      <c r="B1094">
        <v>1118.54</v>
      </c>
      <c r="C1094" s="18">
        <f>VLOOKUP(A1094,'VDs DUELOS'!$D$3:$F$1571,3,0)-B1094</f>
        <v>0</v>
      </c>
      <c r="D1094" s="228"/>
      <c r="E1094" s="230"/>
    </row>
    <row r="1095" spans="1:5" x14ac:dyDescent="0.25">
      <c r="A1095" s="253">
        <v>53862</v>
      </c>
      <c r="B1095">
        <v>798.8</v>
      </c>
      <c r="C1095" s="18">
        <f>VLOOKUP(A1095,'VDs DUELOS'!$D$3:$F$1571,3,0)-B1095</f>
        <v>0</v>
      </c>
      <c r="D1095" s="228"/>
      <c r="E1095" s="230"/>
    </row>
    <row r="1096" spans="1:5" x14ac:dyDescent="0.25">
      <c r="A1096" s="253">
        <v>53863</v>
      </c>
      <c r="B1096">
        <v>1344.4699999999998</v>
      </c>
      <c r="C1096" s="18" t="e">
        <f>VLOOKUP(A1096,'VDs DUELOS'!$D$3:$F$1571,3,0)-B1096</f>
        <v>#N/A</v>
      </c>
      <c r="D1096" s="228"/>
      <c r="E1096" s="230"/>
    </row>
    <row r="1097" spans="1:5" x14ac:dyDescent="0.25">
      <c r="A1097" s="253">
        <v>53864</v>
      </c>
      <c r="B1097">
        <v>940.53</v>
      </c>
      <c r="C1097" s="18">
        <f>VLOOKUP(A1097,'VDs DUELOS'!$D$3:$F$1571,3,0)-B1097</f>
        <v>0</v>
      </c>
      <c r="D1097" s="228"/>
      <c r="E1097" s="230"/>
    </row>
    <row r="1098" spans="1:5" x14ac:dyDescent="0.25">
      <c r="A1098" s="253">
        <v>53866</v>
      </c>
      <c r="B1098">
        <v>1663.64</v>
      </c>
      <c r="C1098" s="18">
        <f>VLOOKUP(A1098,'VDs DUELOS'!$D$3:$F$1571,3,0)-B1098</f>
        <v>0</v>
      </c>
      <c r="D1098" s="228"/>
      <c r="E1098" s="230"/>
    </row>
    <row r="1099" spans="1:5" x14ac:dyDescent="0.25">
      <c r="A1099" s="253">
        <v>53867</v>
      </c>
      <c r="B1099">
        <v>847.45</v>
      </c>
      <c r="C1099" s="18">
        <f>VLOOKUP(A1099,'VDs DUELOS'!$D$3:$F$1571,3,0)-B1099</f>
        <v>0</v>
      </c>
      <c r="D1099" s="228"/>
      <c r="E1099" s="230"/>
    </row>
    <row r="1100" spans="1:5" x14ac:dyDescent="0.25">
      <c r="A1100" s="253">
        <v>53868</v>
      </c>
      <c r="B1100">
        <v>293.75</v>
      </c>
      <c r="C1100" s="18">
        <f>VLOOKUP(A1100,'VDs DUELOS'!$D$3:$F$1571,3,0)-B1100</f>
        <v>0</v>
      </c>
      <c r="D1100" s="228"/>
      <c r="E1100" s="230"/>
    </row>
    <row r="1101" spans="1:5" x14ac:dyDescent="0.25">
      <c r="A1101" s="253">
        <v>53869</v>
      </c>
      <c r="B1101">
        <v>129.37</v>
      </c>
      <c r="C1101" s="18">
        <f>VLOOKUP(A1101,'VDs DUELOS'!$D$3:$F$1571,3,0)-B1101</f>
        <v>0</v>
      </c>
      <c r="D1101" s="228"/>
      <c r="E1101" s="230"/>
    </row>
    <row r="1102" spans="1:5" x14ac:dyDescent="0.25">
      <c r="A1102" s="253">
        <v>53871</v>
      </c>
      <c r="B1102">
        <v>51.72</v>
      </c>
      <c r="C1102" s="18">
        <f>VLOOKUP(A1102,'VDs DUELOS'!$D$3:$F$1571,3,0)-B1102</f>
        <v>0</v>
      </c>
      <c r="D1102" s="228"/>
      <c r="E1102" s="230"/>
    </row>
    <row r="1103" spans="1:5" x14ac:dyDescent="0.25">
      <c r="A1103" s="253">
        <v>53874</v>
      </c>
      <c r="B1103">
        <v>68.010000000000005</v>
      </c>
      <c r="C1103" s="18">
        <f>VLOOKUP(A1103,'VDs DUELOS'!$D$3:$F$1571,3,0)-B1103</f>
        <v>0</v>
      </c>
      <c r="D1103" s="228"/>
      <c r="E1103" s="230"/>
    </row>
    <row r="1104" spans="1:5" x14ac:dyDescent="0.25">
      <c r="A1104" s="253">
        <v>53878</v>
      </c>
      <c r="B1104">
        <v>2977.54</v>
      </c>
      <c r="C1104" s="18">
        <f>VLOOKUP(A1104,'VDs DUELOS'!$D$3:$F$1571,3,0)-B1104</f>
        <v>0</v>
      </c>
      <c r="D1104" s="228"/>
      <c r="E1104" s="230"/>
    </row>
    <row r="1105" spans="1:5" x14ac:dyDescent="0.25">
      <c r="A1105" s="253">
        <v>53879</v>
      </c>
      <c r="B1105">
        <v>975.77</v>
      </c>
      <c r="C1105" s="18">
        <f>VLOOKUP(A1105,'VDs DUELOS'!$D$3:$F$1571,3,0)-B1105</f>
        <v>0</v>
      </c>
      <c r="D1105" s="228"/>
      <c r="E1105" s="230"/>
    </row>
    <row r="1106" spans="1:5" x14ac:dyDescent="0.25">
      <c r="A1106" s="253">
        <v>53880</v>
      </c>
      <c r="B1106">
        <v>353.58000000000004</v>
      </c>
      <c r="C1106" s="18">
        <f>VLOOKUP(A1106,'VDs DUELOS'!$D$3:$F$1571,3,0)-B1106</f>
        <v>0</v>
      </c>
      <c r="D1106" s="228"/>
      <c r="E1106" s="230"/>
    </row>
    <row r="1107" spans="1:5" x14ac:dyDescent="0.25">
      <c r="A1107" s="253">
        <v>53881</v>
      </c>
      <c r="B1107">
        <v>2965.23</v>
      </c>
      <c r="C1107" s="18">
        <f>VLOOKUP(A1107,'VDs DUELOS'!$D$3:$F$1571,3,0)-B1107</f>
        <v>0</v>
      </c>
      <c r="D1107" s="228"/>
      <c r="E1107" s="230"/>
    </row>
    <row r="1108" spans="1:5" x14ac:dyDescent="0.25">
      <c r="A1108" s="253">
        <v>53883</v>
      </c>
      <c r="B1108">
        <v>316.95</v>
      </c>
      <c r="C1108" s="18">
        <f>VLOOKUP(A1108,'VDs DUELOS'!$D$3:$F$1571,3,0)-B1108</f>
        <v>0</v>
      </c>
      <c r="D1108" s="228"/>
      <c r="E1108" s="230"/>
    </row>
    <row r="1109" spans="1:5" x14ac:dyDescent="0.25">
      <c r="A1109" s="253">
        <v>53885</v>
      </c>
      <c r="B1109">
        <v>756.96</v>
      </c>
      <c r="C1109" s="18">
        <f>VLOOKUP(A1109,'VDs DUELOS'!$D$3:$F$1571,3,0)-B1109</f>
        <v>0</v>
      </c>
      <c r="D1109" s="228"/>
      <c r="E1109" s="230"/>
    </row>
    <row r="1110" spans="1:5" x14ac:dyDescent="0.25">
      <c r="A1110" s="253">
        <v>53887</v>
      </c>
      <c r="B1110">
        <v>11.9</v>
      </c>
      <c r="C1110" s="18">
        <f>VLOOKUP(A1110,'VDs DUELOS'!$D$3:$F$1571,3,0)-B1110</f>
        <v>0</v>
      </c>
      <c r="D1110" s="228"/>
      <c r="E1110" s="230"/>
    </row>
    <row r="1111" spans="1:5" x14ac:dyDescent="0.25">
      <c r="A1111" s="253">
        <v>53888</v>
      </c>
      <c r="B1111">
        <v>239.72</v>
      </c>
      <c r="C1111" s="18">
        <f>VLOOKUP(A1111,'VDs DUELOS'!$D$3:$F$1571,3,0)-B1111</f>
        <v>0</v>
      </c>
      <c r="D1111" s="228"/>
      <c r="E1111" s="230"/>
    </row>
    <row r="1112" spans="1:5" x14ac:dyDescent="0.25">
      <c r="A1112" s="253">
        <v>53889</v>
      </c>
      <c r="B1112">
        <v>936.1</v>
      </c>
      <c r="C1112" s="18" t="e">
        <f>VLOOKUP(A1112,'VDs DUELOS'!$D$3:$F$1571,3,0)-B1112</f>
        <v>#N/A</v>
      </c>
      <c r="D1112" s="228"/>
      <c r="E1112" s="230"/>
    </row>
    <row r="1113" spans="1:5" x14ac:dyDescent="0.25">
      <c r="A1113" s="253">
        <v>53892</v>
      </c>
      <c r="B1113">
        <v>189.9</v>
      </c>
      <c r="C1113" s="18">
        <f>VLOOKUP(A1113,'VDs DUELOS'!$D$3:$F$1571,3,0)-B1113</f>
        <v>0</v>
      </c>
      <c r="D1113" s="228"/>
      <c r="E1113" s="230"/>
    </row>
    <row r="1114" spans="1:5" x14ac:dyDescent="0.25">
      <c r="A1114" s="253">
        <v>53893</v>
      </c>
      <c r="B1114">
        <v>445.08000000000004</v>
      </c>
      <c r="C1114" s="18">
        <f>VLOOKUP(A1114,'VDs DUELOS'!$D$3:$F$1571,3,0)-B1114</f>
        <v>0</v>
      </c>
      <c r="D1114" s="228"/>
      <c r="E1114" s="230"/>
    </row>
    <row r="1115" spans="1:5" x14ac:dyDescent="0.25">
      <c r="A1115" s="253">
        <v>53895</v>
      </c>
      <c r="B1115">
        <v>758.49</v>
      </c>
      <c r="C1115" s="18">
        <f>VLOOKUP(A1115,'VDs DUELOS'!$D$3:$F$1571,3,0)-B1115</f>
        <v>0</v>
      </c>
      <c r="D1115" s="228"/>
      <c r="E1115" s="230"/>
    </row>
    <row r="1116" spans="1:5" x14ac:dyDescent="0.25">
      <c r="A1116" s="253">
        <v>53896</v>
      </c>
      <c r="B1116">
        <v>549.49</v>
      </c>
      <c r="C1116" s="18">
        <f>VLOOKUP(A1116,'VDs DUELOS'!$D$3:$F$1571,3,0)-B1116</f>
        <v>0</v>
      </c>
      <c r="D1116" s="228"/>
      <c r="E1116" s="230"/>
    </row>
    <row r="1117" spans="1:5" x14ac:dyDescent="0.25">
      <c r="A1117" s="253">
        <v>53898</v>
      </c>
      <c r="B1117">
        <v>678.6099999999999</v>
      </c>
      <c r="C1117" s="18">
        <f>VLOOKUP(A1117,'VDs DUELOS'!$D$3:$F$1571,3,0)-B1117</f>
        <v>0</v>
      </c>
      <c r="D1117" s="228"/>
      <c r="E1117" s="230"/>
    </row>
    <row r="1118" spans="1:5" x14ac:dyDescent="0.25">
      <c r="A1118" s="253">
        <v>53900</v>
      </c>
      <c r="B1118">
        <v>414.33000000000004</v>
      </c>
      <c r="C1118" s="18">
        <f>VLOOKUP(A1118,'VDs DUELOS'!$D$3:$F$1571,3,0)-B1118</f>
        <v>0</v>
      </c>
      <c r="D1118" s="228"/>
      <c r="E1118" s="230"/>
    </row>
    <row r="1119" spans="1:5" x14ac:dyDescent="0.25">
      <c r="A1119" s="253">
        <v>53901</v>
      </c>
      <c r="B1119">
        <v>260.53999999999996</v>
      </c>
      <c r="C1119" s="18">
        <f>VLOOKUP(A1119,'VDs DUELOS'!$D$3:$F$1571,3,0)-B1119</f>
        <v>0</v>
      </c>
      <c r="D1119" s="228"/>
      <c r="E1119" s="230"/>
    </row>
    <row r="1120" spans="1:5" x14ac:dyDescent="0.25">
      <c r="A1120" s="253">
        <v>53902</v>
      </c>
      <c r="B1120">
        <v>309.55</v>
      </c>
      <c r="C1120" s="18">
        <f>VLOOKUP(A1120,'VDs DUELOS'!$D$3:$F$1571,3,0)-B1120</f>
        <v>0</v>
      </c>
      <c r="D1120" s="228"/>
      <c r="E1120" s="230"/>
    </row>
    <row r="1121" spans="1:5" x14ac:dyDescent="0.25">
      <c r="A1121" s="253">
        <v>53906</v>
      </c>
      <c r="B1121">
        <v>210.39</v>
      </c>
      <c r="C1121" s="18" t="e">
        <f>VLOOKUP(A1121,'VDs DUELOS'!$D$3:$F$1571,3,0)-B1121</f>
        <v>#N/A</v>
      </c>
      <c r="D1121" s="228"/>
      <c r="E1121" s="230"/>
    </row>
    <row r="1122" spans="1:5" x14ac:dyDescent="0.25">
      <c r="A1122" s="253">
        <v>53907</v>
      </c>
      <c r="B1122">
        <v>412.24000000000007</v>
      </c>
      <c r="C1122" s="18" t="e">
        <f>VLOOKUP(A1122,'VDs DUELOS'!$D$3:$F$1571,3,0)-B1122</f>
        <v>#N/A</v>
      </c>
      <c r="D1122" s="228"/>
      <c r="E1122" s="230"/>
    </row>
    <row r="1123" spans="1:5" x14ac:dyDescent="0.25">
      <c r="A1123" s="253">
        <v>53908</v>
      </c>
      <c r="B1123">
        <v>1324.8799999999997</v>
      </c>
      <c r="C1123" s="18" t="e">
        <f>VLOOKUP(A1123,'VDs DUELOS'!$D$3:$F$1571,3,0)-B1123</f>
        <v>#N/A</v>
      </c>
      <c r="D1123" s="228"/>
      <c r="E1123" s="230"/>
    </row>
    <row r="1124" spans="1:5" x14ac:dyDescent="0.25">
      <c r="A1124" s="253">
        <v>53910</v>
      </c>
      <c r="B1124">
        <v>29.55</v>
      </c>
      <c r="C1124" s="18" t="e">
        <f>VLOOKUP(A1124,'VDs DUELOS'!$D$3:$F$1571,3,0)-B1124</f>
        <v>#N/A</v>
      </c>
      <c r="D1124" s="228"/>
      <c r="E1124" s="230"/>
    </row>
    <row r="1125" spans="1:5" x14ac:dyDescent="0.25">
      <c r="A1125" s="253">
        <v>53911</v>
      </c>
      <c r="B1125">
        <v>459.98</v>
      </c>
      <c r="C1125" s="18">
        <f>VLOOKUP(A1125,'VDs DUELOS'!$D$3:$F$1571,3,0)-B1125</f>
        <v>0</v>
      </c>
      <c r="D1125" s="228"/>
      <c r="E1125" s="230"/>
    </row>
    <row r="1126" spans="1:5" x14ac:dyDescent="0.25">
      <c r="A1126" s="253">
        <v>53912</v>
      </c>
      <c r="B1126">
        <v>592.4799999999999</v>
      </c>
      <c r="C1126" s="18">
        <f>VLOOKUP(A1126,'VDs DUELOS'!$D$3:$F$1571,3,0)-B1126</f>
        <v>0</v>
      </c>
      <c r="D1126" s="228"/>
      <c r="E1126" s="230"/>
    </row>
    <row r="1127" spans="1:5" x14ac:dyDescent="0.25">
      <c r="A1127" s="253">
        <v>53916</v>
      </c>
      <c r="B1127">
        <v>81.460000000000008</v>
      </c>
      <c r="C1127" s="18">
        <f>VLOOKUP(A1127,'VDs DUELOS'!$D$3:$F$1571,3,0)-B1127</f>
        <v>0</v>
      </c>
      <c r="D1127" s="228"/>
      <c r="E1127" s="228"/>
    </row>
    <row r="1128" spans="1:5" x14ac:dyDescent="0.25">
      <c r="A1128" s="253">
        <v>53917</v>
      </c>
      <c r="B1128">
        <v>765.40000000000009</v>
      </c>
      <c r="C1128" s="18">
        <f>VLOOKUP(A1128,'VDs DUELOS'!$D$3:$F$1571,3,0)-B1128</f>
        <v>0</v>
      </c>
      <c r="D1128" s="228"/>
      <c r="E1128" s="230"/>
    </row>
    <row r="1129" spans="1:5" x14ac:dyDescent="0.25">
      <c r="A1129" s="253">
        <v>53918</v>
      </c>
      <c r="B1129">
        <v>546.13</v>
      </c>
      <c r="C1129" s="18">
        <f>VLOOKUP(A1129,'VDs DUELOS'!$D$3:$F$1571,3,0)-B1129</f>
        <v>0</v>
      </c>
      <c r="D1129" s="228"/>
      <c r="E1129" s="230"/>
    </row>
    <row r="1130" spans="1:5" x14ac:dyDescent="0.25">
      <c r="A1130" s="253">
        <v>53922</v>
      </c>
      <c r="B1130">
        <v>972.81</v>
      </c>
      <c r="C1130" s="18">
        <f>VLOOKUP(A1130,'VDs DUELOS'!$D$3:$F$1571,3,0)-B1130</f>
        <v>0</v>
      </c>
      <c r="D1130" s="228"/>
      <c r="E1130" s="230"/>
    </row>
    <row r="1131" spans="1:5" x14ac:dyDescent="0.25">
      <c r="A1131" s="253">
        <v>53923</v>
      </c>
      <c r="B1131">
        <v>192.62</v>
      </c>
      <c r="C1131" s="18">
        <f>VLOOKUP(A1131,'VDs DUELOS'!$D$3:$F$1571,3,0)-B1131</f>
        <v>0</v>
      </c>
      <c r="D1131" s="228"/>
      <c r="E1131" s="230"/>
    </row>
    <row r="1132" spans="1:5" x14ac:dyDescent="0.25">
      <c r="A1132" s="253">
        <v>53924</v>
      </c>
      <c r="B1132">
        <v>472.37</v>
      </c>
      <c r="C1132" s="18">
        <f>VLOOKUP(A1132,'VDs DUELOS'!$D$3:$F$1571,3,0)-B1132</f>
        <v>0</v>
      </c>
      <c r="D1132" s="228"/>
      <c r="E1132" s="230"/>
    </row>
    <row r="1133" spans="1:5" x14ac:dyDescent="0.25">
      <c r="A1133" s="253">
        <v>53925</v>
      </c>
      <c r="B1133">
        <v>701.26</v>
      </c>
      <c r="C1133" s="18">
        <f>VLOOKUP(A1133,'VDs DUELOS'!$D$3:$F$1571,3,0)-B1133</f>
        <v>0</v>
      </c>
      <c r="D1133" s="228"/>
      <c r="E1133" s="230"/>
    </row>
    <row r="1134" spans="1:5" x14ac:dyDescent="0.25">
      <c r="A1134" s="253">
        <v>53926</v>
      </c>
      <c r="B1134">
        <v>898.56999999999994</v>
      </c>
      <c r="C1134" s="18">
        <f>VLOOKUP(A1134,'VDs DUELOS'!$D$3:$F$1571,3,0)-B1134</f>
        <v>0</v>
      </c>
      <c r="D1134" s="228"/>
      <c r="E1134" s="230"/>
    </row>
    <row r="1135" spans="1:5" x14ac:dyDescent="0.25">
      <c r="A1135" s="253">
        <v>53927</v>
      </c>
      <c r="B1135">
        <v>862.84</v>
      </c>
      <c r="C1135" s="18">
        <f>VLOOKUP(A1135,'VDs DUELOS'!$D$3:$F$1571,3,0)-B1135</f>
        <v>0</v>
      </c>
      <c r="D1135" s="228"/>
      <c r="E1135" s="230"/>
    </row>
    <row r="1136" spans="1:5" x14ac:dyDescent="0.25">
      <c r="A1136" s="253">
        <v>53929</v>
      </c>
      <c r="B1136">
        <v>1046.42</v>
      </c>
      <c r="C1136" s="18">
        <f>VLOOKUP(A1136,'VDs DUELOS'!$D$3:$F$1571,3,0)-B1136</f>
        <v>0</v>
      </c>
      <c r="D1136" s="228"/>
      <c r="E1136" s="230"/>
    </row>
    <row r="1137" spans="1:5" x14ac:dyDescent="0.25">
      <c r="A1137" s="253">
        <v>53931</v>
      </c>
      <c r="B1137">
        <v>1534.5100000000002</v>
      </c>
      <c r="C1137" s="18">
        <f>VLOOKUP(A1137,'VDs DUELOS'!$D$3:$F$1571,3,0)-B1137</f>
        <v>0</v>
      </c>
      <c r="D1137" s="228"/>
      <c r="E1137" s="230"/>
    </row>
    <row r="1138" spans="1:5" x14ac:dyDescent="0.25">
      <c r="A1138" s="253">
        <v>53932</v>
      </c>
      <c r="B1138">
        <v>2175.13</v>
      </c>
      <c r="C1138" s="18">
        <f>VLOOKUP(A1138,'VDs DUELOS'!$D$3:$F$1571,3,0)-B1138</f>
        <v>0</v>
      </c>
      <c r="D1138" s="228"/>
      <c r="E1138" s="230"/>
    </row>
    <row r="1139" spans="1:5" x14ac:dyDescent="0.25">
      <c r="A1139" s="253">
        <v>53935</v>
      </c>
      <c r="B1139">
        <v>506.58</v>
      </c>
      <c r="C1139" s="18">
        <f>VLOOKUP(A1139,'VDs DUELOS'!$D$3:$F$1571,3,0)-B1139</f>
        <v>0</v>
      </c>
      <c r="D1139" s="228"/>
      <c r="E1139" s="230"/>
    </row>
    <row r="1140" spans="1:5" x14ac:dyDescent="0.25">
      <c r="A1140" s="253">
        <v>53936</v>
      </c>
      <c r="B1140">
        <v>997.2700000000001</v>
      </c>
      <c r="C1140" s="18" t="e">
        <f>VLOOKUP(A1140,'VDs DUELOS'!$D$3:$F$1571,3,0)-B1140</f>
        <v>#N/A</v>
      </c>
      <c r="D1140" s="228"/>
      <c r="E1140" s="230"/>
    </row>
    <row r="1141" spans="1:5" x14ac:dyDescent="0.25">
      <c r="A1141" s="253">
        <v>53937</v>
      </c>
      <c r="B1141">
        <v>662.72</v>
      </c>
      <c r="C1141" s="18" t="e">
        <f>VLOOKUP(A1141,'VDs DUELOS'!$D$3:$F$1571,3,0)-B1141</f>
        <v>#N/A</v>
      </c>
      <c r="D1141" s="228"/>
      <c r="E1141" s="230"/>
    </row>
    <row r="1142" spans="1:5" x14ac:dyDescent="0.25">
      <c r="A1142" s="253">
        <v>53938</v>
      </c>
      <c r="B1142">
        <v>428.26</v>
      </c>
      <c r="C1142" s="18">
        <f>VLOOKUP(A1142,'VDs DUELOS'!$D$3:$F$1571,3,0)-B1142</f>
        <v>0</v>
      </c>
      <c r="D1142" s="228"/>
      <c r="E1142" s="230"/>
    </row>
    <row r="1143" spans="1:5" x14ac:dyDescent="0.25">
      <c r="A1143" s="253">
        <v>53939</v>
      </c>
      <c r="B1143">
        <v>447.4</v>
      </c>
      <c r="C1143" s="18">
        <f>VLOOKUP(A1143,'VDs DUELOS'!$D$3:$F$1571,3,0)-B1143</f>
        <v>0</v>
      </c>
      <c r="D1143" s="228"/>
      <c r="E1143" s="230"/>
    </row>
    <row r="1144" spans="1:5" x14ac:dyDescent="0.25">
      <c r="A1144" s="253">
        <v>53941</v>
      </c>
      <c r="B1144">
        <v>264.91999999999996</v>
      </c>
      <c r="C1144" s="18">
        <f>VLOOKUP(A1144,'VDs DUELOS'!$D$3:$F$1571,3,0)-B1144</f>
        <v>0</v>
      </c>
      <c r="D1144" s="228"/>
      <c r="E1144" s="228"/>
    </row>
    <row r="1145" spans="1:5" x14ac:dyDescent="0.25">
      <c r="A1145" s="253">
        <v>53942</v>
      </c>
      <c r="B1145">
        <v>835.31999999999994</v>
      </c>
      <c r="C1145" s="18">
        <f>VLOOKUP(A1145,'VDs DUELOS'!$D$3:$F$1571,3,0)-B1145</f>
        <v>0</v>
      </c>
      <c r="D1145" s="228"/>
      <c r="E1145" s="230"/>
    </row>
    <row r="1146" spans="1:5" x14ac:dyDescent="0.25">
      <c r="A1146" s="253">
        <v>53944</v>
      </c>
      <c r="B1146">
        <v>472.22</v>
      </c>
      <c r="C1146" s="18">
        <f>VLOOKUP(A1146,'VDs DUELOS'!$D$3:$F$1571,3,0)-B1146</f>
        <v>0</v>
      </c>
      <c r="D1146" s="228"/>
      <c r="E1146" s="230"/>
    </row>
    <row r="1147" spans="1:5" x14ac:dyDescent="0.25">
      <c r="A1147" s="253">
        <v>53945</v>
      </c>
      <c r="B1147">
        <v>982.41000000000008</v>
      </c>
      <c r="C1147" s="18">
        <f>VLOOKUP(A1147,'VDs DUELOS'!$D$3:$F$1571,3,0)-B1147</f>
        <v>0</v>
      </c>
      <c r="D1147" s="228"/>
      <c r="E1147" s="228"/>
    </row>
    <row r="1148" spans="1:5" x14ac:dyDescent="0.25">
      <c r="A1148" s="253">
        <v>53946</v>
      </c>
      <c r="B1148">
        <v>682.61</v>
      </c>
      <c r="C1148" s="18">
        <f>VLOOKUP(A1148,'VDs DUELOS'!$D$3:$F$1571,3,0)-B1148</f>
        <v>0</v>
      </c>
      <c r="D1148" s="228"/>
      <c r="E1148" s="230"/>
    </row>
    <row r="1149" spans="1:5" x14ac:dyDescent="0.25">
      <c r="A1149" s="253">
        <v>53947</v>
      </c>
      <c r="B1149">
        <v>377.71000000000004</v>
      </c>
      <c r="C1149" s="18">
        <f>VLOOKUP(A1149,'VDs DUELOS'!$D$3:$F$1571,3,0)-B1149</f>
        <v>0</v>
      </c>
      <c r="D1149" s="228"/>
      <c r="E1149" s="230"/>
    </row>
    <row r="1150" spans="1:5" x14ac:dyDescent="0.25">
      <c r="A1150" s="253">
        <v>53949</v>
      </c>
      <c r="B1150">
        <v>879.46</v>
      </c>
      <c r="C1150" s="18">
        <f>VLOOKUP(A1150,'VDs DUELOS'!$D$3:$F$1571,3,0)-B1150</f>
        <v>0</v>
      </c>
      <c r="D1150" s="228"/>
      <c r="E1150" s="230"/>
    </row>
    <row r="1151" spans="1:5" x14ac:dyDescent="0.25">
      <c r="A1151" s="253">
        <v>53952</v>
      </c>
      <c r="B1151">
        <v>1372.89</v>
      </c>
      <c r="C1151" s="18">
        <f>VLOOKUP(A1151,'VDs DUELOS'!$D$3:$F$1571,3,0)-B1151</f>
        <v>0</v>
      </c>
      <c r="D1151" s="228"/>
      <c r="E1151" s="230"/>
    </row>
    <row r="1152" spans="1:5" x14ac:dyDescent="0.25">
      <c r="A1152" s="253">
        <v>53953</v>
      </c>
      <c r="B1152">
        <v>2134.87</v>
      </c>
      <c r="C1152" s="18">
        <f>VLOOKUP(A1152,'VDs DUELOS'!$D$3:$F$1571,3,0)-B1152</f>
        <v>0</v>
      </c>
      <c r="D1152" s="228"/>
      <c r="E1152" s="230"/>
    </row>
    <row r="1153" spans="1:5" x14ac:dyDescent="0.25">
      <c r="A1153" s="253">
        <v>53955</v>
      </c>
      <c r="B1153">
        <v>796.68000000000006</v>
      </c>
      <c r="C1153" s="18">
        <f>VLOOKUP(A1153,'VDs DUELOS'!$D$3:$F$1571,3,0)-B1153</f>
        <v>0</v>
      </c>
      <c r="D1153" s="228"/>
      <c r="E1153" s="230"/>
    </row>
    <row r="1154" spans="1:5" x14ac:dyDescent="0.25">
      <c r="A1154" s="253">
        <v>53956</v>
      </c>
      <c r="B1154">
        <v>1087.97</v>
      </c>
      <c r="C1154" s="18">
        <f>VLOOKUP(A1154,'VDs DUELOS'!$D$3:$F$1571,3,0)-B1154</f>
        <v>0</v>
      </c>
      <c r="D1154" s="228"/>
      <c r="E1154" s="230"/>
    </row>
    <row r="1155" spans="1:5" x14ac:dyDescent="0.25">
      <c r="A1155" s="253">
        <v>53958</v>
      </c>
      <c r="B1155">
        <v>852.6</v>
      </c>
      <c r="C1155" s="18">
        <f>VLOOKUP(A1155,'VDs DUELOS'!$D$3:$F$1571,3,0)-B1155</f>
        <v>0</v>
      </c>
      <c r="D1155" s="228"/>
      <c r="E1155" s="228"/>
    </row>
    <row r="1156" spans="1:5" x14ac:dyDescent="0.25">
      <c r="A1156" s="253">
        <v>53959</v>
      </c>
      <c r="B1156">
        <v>812.61</v>
      </c>
      <c r="C1156" s="18">
        <f>VLOOKUP(A1156,'VDs DUELOS'!$D$3:$F$1571,3,0)-B1156</f>
        <v>0</v>
      </c>
      <c r="D1156" s="228"/>
      <c r="E1156" s="230"/>
    </row>
    <row r="1157" spans="1:5" x14ac:dyDescent="0.25">
      <c r="A1157" s="253">
        <v>53960</v>
      </c>
      <c r="B1157">
        <v>253.36</v>
      </c>
      <c r="C1157" s="18">
        <f>VLOOKUP(A1157,'VDs DUELOS'!$D$3:$F$1571,3,0)-B1157</f>
        <v>0</v>
      </c>
      <c r="D1157" s="228"/>
      <c r="E1157" s="230"/>
    </row>
    <row r="1158" spans="1:5" x14ac:dyDescent="0.25">
      <c r="A1158" s="253">
        <v>53961</v>
      </c>
      <c r="B1158">
        <v>814.05</v>
      </c>
      <c r="C1158" s="18">
        <f>VLOOKUP(A1158,'VDs DUELOS'!$D$3:$F$1571,3,0)-B1158</f>
        <v>0</v>
      </c>
      <c r="D1158" s="228"/>
      <c r="E1158" s="230"/>
    </row>
    <row r="1159" spans="1:5" x14ac:dyDescent="0.25">
      <c r="A1159" s="253">
        <v>53962</v>
      </c>
      <c r="B1159">
        <v>1099.75</v>
      </c>
      <c r="C1159" s="18">
        <f>VLOOKUP(A1159,'VDs DUELOS'!$D$3:$F$1571,3,0)-B1159</f>
        <v>0</v>
      </c>
      <c r="D1159" s="228"/>
      <c r="E1159" s="230"/>
    </row>
    <row r="1160" spans="1:5" x14ac:dyDescent="0.25">
      <c r="A1160" s="253">
        <v>53963</v>
      </c>
      <c r="B1160">
        <v>626.28</v>
      </c>
      <c r="C1160" s="18">
        <f>VLOOKUP(A1160,'VDs DUELOS'!$D$3:$F$1571,3,0)-B1160</f>
        <v>0</v>
      </c>
      <c r="D1160" s="228"/>
      <c r="E1160" s="230"/>
    </row>
    <row r="1161" spans="1:5" x14ac:dyDescent="0.25">
      <c r="A1161" s="253">
        <v>53964</v>
      </c>
      <c r="B1161">
        <v>370.1</v>
      </c>
      <c r="C1161" s="18">
        <f>VLOOKUP(A1161,'VDs DUELOS'!$D$3:$F$1571,3,0)-B1161</f>
        <v>0</v>
      </c>
      <c r="D1161" s="228"/>
      <c r="E1161" s="230"/>
    </row>
    <row r="1162" spans="1:5" x14ac:dyDescent="0.25">
      <c r="A1162" s="253">
        <v>53965</v>
      </c>
      <c r="B1162">
        <v>996.8599999999999</v>
      </c>
      <c r="C1162" s="18">
        <f>VLOOKUP(A1162,'VDs DUELOS'!$D$3:$F$1571,3,0)-B1162</f>
        <v>0</v>
      </c>
      <c r="D1162" s="228"/>
      <c r="E1162" s="228"/>
    </row>
    <row r="1163" spans="1:5" x14ac:dyDescent="0.25">
      <c r="A1163" s="253">
        <v>53967</v>
      </c>
      <c r="B1163">
        <v>45.6</v>
      </c>
      <c r="C1163" s="18" t="e">
        <f>VLOOKUP(A1163,'VDs DUELOS'!$D$3:$F$1571,3,0)-B1163</f>
        <v>#N/A</v>
      </c>
      <c r="D1163" s="228"/>
      <c r="E1163" s="230"/>
    </row>
    <row r="1164" spans="1:5" x14ac:dyDescent="0.25">
      <c r="A1164" s="253">
        <v>53968</v>
      </c>
      <c r="B1164">
        <v>1196.1100000000001</v>
      </c>
      <c r="C1164" s="18" t="e">
        <f>VLOOKUP(A1164,'VDs DUELOS'!$D$3:$F$1571,3,0)-B1164</f>
        <v>#N/A</v>
      </c>
      <c r="D1164" s="228"/>
      <c r="E1164" s="230"/>
    </row>
    <row r="1165" spans="1:5" x14ac:dyDescent="0.25">
      <c r="A1165" s="253">
        <v>53969</v>
      </c>
      <c r="B1165">
        <v>506.31</v>
      </c>
      <c r="C1165" s="18">
        <f>VLOOKUP(A1165,'VDs DUELOS'!$D$3:$F$1571,3,0)-B1165</f>
        <v>0</v>
      </c>
      <c r="D1165" s="228"/>
      <c r="E1165" s="230"/>
    </row>
    <row r="1166" spans="1:5" x14ac:dyDescent="0.25">
      <c r="A1166" s="253">
        <v>53971</v>
      </c>
      <c r="B1166">
        <v>1002.3</v>
      </c>
      <c r="C1166" s="18">
        <f>VLOOKUP(A1166,'VDs DUELOS'!$D$3:$F$1571,3,0)-B1166</f>
        <v>0</v>
      </c>
      <c r="D1166" s="228"/>
      <c r="E1166" s="228"/>
    </row>
    <row r="1167" spans="1:5" x14ac:dyDescent="0.25">
      <c r="A1167" s="253">
        <v>53972</v>
      </c>
      <c r="B1167">
        <v>206.31</v>
      </c>
      <c r="C1167" s="18">
        <f>VLOOKUP(A1167,'VDs DUELOS'!$D$3:$F$1571,3,0)-B1167</f>
        <v>0</v>
      </c>
      <c r="D1167" s="228"/>
      <c r="E1167" s="230"/>
    </row>
    <row r="1168" spans="1:5" x14ac:dyDescent="0.25">
      <c r="A1168" s="253">
        <v>53974</v>
      </c>
      <c r="B1168">
        <v>625.81000000000006</v>
      </c>
      <c r="C1168" s="18">
        <f>VLOOKUP(A1168,'VDs DUELOS'!$D$3:$F$1571,3,0)-B1168</f>
        <v>0</v>
      </c>
      <c r="D1168" s="228"/>
      <c r="E1168" s="230"/>
    </row>
    <row r="1169" spans="1:5" x14ac:dyDescent="0.25">
      <c r="A1169" s="253">
        <v>53976</v>
      </c>
      <c r="B1169">
        <v>691.18</v>
      </c>
      <c r="C1169" s="18">
        <f>VLOOKUP(A1169,'VDs DUELOS'!$D$3:$F$1571,3,0)-B1169</f>
        <v>0</v>
      </c>
      <c r="D1169" s="228"/>
      <c r="E1169" s="230"/>
    </row>
    <row r="1170" spans="1:5" x14ac:dyDescent="0.25">
      <c r="A1170" s="253">
        <v>53977</v>
      </c>
      <c r="B1170">
        <v>1442.1999999999998</v>
      </c>
      <c r="C1170" s="18">
        <f>VLOOKUP(A1170,'VDs DUELOS'!$D$3:$F$1571,3,0)-B1170</f>
        <v>0</v>
      </c>
      <c r="D1170" s="228"/>
      <c r="E1170" s="230"/>
    </row>
    <row r="1171" spans="1:5" x14ac:dyDescent="0.25">
      <c r="A1171" s="253">
        <v>53978</v>
      </c>
      <c r="B1171">
        <v>363.15</v>
      </c>
      <c r="C1171" s="18" t="e">
        <f>VLOOKUP(A1171,'VDs DUELOS'!$D$3:$F$1571,3,0)-B1171</f>
        <v>#N/A</v>
      </c>
      <c r="D1171" s="228"/>
      <c r="E1171" s="230"/>
    </row>
    <row r="1172" spans="1:5" x14ac:dyDescent="0.25">
      <c r="A1172" s="253">
        <v>53979</v>
      </c>
      <c r="B1172">
        <v>177.99</v>
      </c>
      <c r="C1172" s="18" t="e">
        <f>VLOOKUP(A1172,'VDs DUELOS'!$D$3:$F$1571,3,0)-B1172</f>
        <v>#N/A</v>
      </c>
      <c r="D1172" s="228"/>
      <c r="E1172" s="230"/>
    </row>
    <row r="1173" spans="1:5" x14ac:dyDescent="0.25">
      <c r="A1173" s="253">
        <v>53983</v>
      </c>
      <c r="B1173">
        <v>707.02</v>
      </c>
      <c r="C1173" s="18">
        <f>VLOOKUP(A1173,'VDs DUELOS'!$D$3:$F$1571,3,0)-B1173</f>
        <v>0</v>
      </c>
      <c r="D1173" s="228"/>
      <c r="E1173" s="230"/>
    </row>
    <row r="1174" spans="1:5" x14ac:dyDescent="0.25">
      <c r="A1174" s="253">
        <v>53984</v>
      </c>
      <c r="B1174">
        <v>356.62</v>
      </c>
      <c r="C1174" s="18">
        <f>VLOOKUP(A1174,'VDs DUELOS'!$D$3:$F$1571,3,0)-B1174</f>
        <v>0</v>
      </c>
      <c r="D1174" s="228"/>
      <c r="E1174" s="230"/>
    </row>
    <row r="1175" spans="1:5" x14ac:dyDescent="0.25">
      <c r="A1175" s="253">
        <v>53985</v>
      </c>
      <c r="B1175">
        <v>612.83999999999992</v>
      </c>
      <c r="C1175" s="18">
        <f>VLOOKUP(A1175,'VDs DUELOS'!$D$3:$F$1571,3,0)-B1175</f>
        <v>0</v>
      </c>
      <c r="D1175" s="228"/>
      <c r="E1175" s="230"/>
    </row>
    <row r="1176" spans="1:5" x14ac:dyDescent="0.25">
      <c r="A1176" s="253">
        <v>53987</v>
      </c>
      <c r="B1176">
        <v>623.35</v>
      </c>
      <c r="C1176" s="18">
        <f>VLOOKUP(A1176,'VDs DUELOS'!$D$3:$F$1571,3,0)-B1176</f>
        <v>0</v>
      </c>
      <c r="D1176" s="228"/>
      <c r="E1176" s="230"/>
    </row>
    <row r="1177" spans="1:5" x14ac:dyDescent="0.25">
      <c r="A1177" s="253">
        <v>53988</v>
      </c>
      <c r="B1177">
        <v>884.5</v>
      </c>
      <c r="C1177" s="18">
        <f>VLOOKUP(A1177,'VDs DUELOS'!$D$3:$F$1571,3,0)-B1177</f>
        <v>0</v>
      </c>
      <c r="D1177" s="228"/>
      <c r="E1177" s="230"/>
    </row>
    <row r="1178" spans="1:5" x14ac:dyDescent="0.25">
      <c r="A1178" s="253">
        <v>53990</v>
      </c>
      <c r="B1178">
        <v>251.8</v>
      </c>
      <c r="C1178" s="18">
        <f>VLOOKUP(A1178,'VDs DUELOS'!$D$3:$F$1571,3,0)-B1178</f>
        <v>0</v>
      </c>
      <c r="D1178" s="228"/>
      <c r="E1178" s="230"/>
    </row>
    <row r="1179" spans="1:5" x14ac:dyDescent="0.25">
      <c r="A1179" s="253">
        <v>53991</v>
      </c>
      <c r="B1179">
        <v>96.41</v>
      </c>
      <c r="C1179" s="18">
        <f>VLOOKUP(A1179,'VDs DUELOS'!$D$3:$F$1571,3,0)-B1179</f>
        <v>0</v>
      </c>
      <c r="D1179" s="228"/>
      <c r="E1179" s="230"/>
    </row>
    <row r="1180" spans="1:5" x14ac:dyDescent="0.25">
      <c r="A1180" s="253">
        <v>53992</v>
      </c>
      <c r="B1180">
        <v>440.54</v>
      </c>
      <c r="C1180" s="18">
        <f>VLOOKUP(A1180,'VDs DUELOS'!$D$3:$F$1571,3,0)-B1180</f>
        <v>0</v>
      </c>
      <c r="D1180" s="228"/>
      <c r="E1180" s="228"/>
    </row>
    <row r="1181" spans="1:5" x14ac:dyDescent="0.25">
      <c r="A1181" s="253">
        <v>53993</v>
      </c>
      <c r="B1181">
        <v>45.43</v>
      </c>
      <c r="C1181" s="18">
        <f>VLOOKUP(A1181,'VDs DUELOS'!$D$3:$F$1571,3,0)-B1181</f>
        <v>0</v>
      </c>
      <c r="D1181" s="228"/>
      <c r="E1181" s="230"/>
    </row>
    <row r="1182" spans="1:5" x14ac:dyDescent="0.25">
      <c r="A1182" s="253">
        <v>53994</v>
      </c>
      <c r="B1182">
        <v>1651.38</v>
      </c>
      <c r="C1182" s="18">
        <f>VLOOKUP(A1182,'VDs DUELOS'!$D$3:$F$1571,3,0)-B1182</f>
        <v>0</v>
      </c>
      <c r="D1182" s="228"/>
      <c r="E1182" s="230"/>
    </row>
    <row r="1183" spans="1:5" x14ac:dyDescent="0.25">
      <c r="A1183" s="253">
        <v>53995</v>
      </c>
      <c r="B1183">
        <v>3052.83</v>
      </c>
      <c r="C1183" s="18">
        <f>VLOOKUP(A1183,'VDs DUELOS'!$D$3:$F$1571,3,0)-B1183</f>
        <v>0</v>
      </c>
      <c r="D1183" s="228"/>
      <c r="E1183" s="228"/>
    </row>
    <row r="1184" spans="1:5" x14ac:dyDescent="0.25">
      <c r="A1184" s="253">
        <v>540</v>
      </c>
      <c r="B1184">
        <v>54.2</v>
      </c>
      <c r="C1184" s="18" t="e">
        <f>VLOOKUP(A1184,'VDs DUELOS'!$D$3:$F$1571,3,0)-B1184</f>
        <v>#N/A</v>
      </c>
      <c r="D1184" s="228"/>
      <c r="E1184" s="230"/>
    </row>
    <row r="1185" spans="1:5" x14ac:dyDescent="0.25">
      <c r="A1185" s="253">
        <v>54009</v>
      </c>
      <c r="B1185">
        <v>363.39</v>
      </c>
      <c r="C1185" s="18">
        <f>VLOOKUP(A1185,'VDs DUELOS'!$D$3:$F$1571,3,0)-B1185</f>
        <v>0</v>
      </c>
      <c r="D1185" s="228"/>
      <c r="E1185" s="230"/>
    </row>
    <row r="1186" spans="1:5" x14ac:dyDescent="0.25">
      <c r="A1186" s="253">
        <v>54012</v>
      </c>
      <c r="B1186">
        <v>832.4</v>
      </c>
      <c r="C1186" s="18">
        <f>VLOOKUP(A1186,'VDs DUELOS'!$D$3:$F$1571,3,0)-B1186</f>
        <v>0</v>
      </c>
      <c r="D1186" s="228"/>
      <c r="E1186" s="230"/>
    </row>
    <row r="1187" spans="1:5" x14ac:dyDescent="0.25">
      <c r="A1187" s="253">
        <v>54013</v>
      </c>
      <c r="B1187">
        <v>1240.77</v>
      </c>
      <c r="C1187" s="18">
        <f>VLOOKUP(A1187,'VDs DUELOS'!$D$3:$F$1571,3,0)-B1187</f>
        <v>0</v>
      </c>
      <c r="D1187" s="228"/>
      <c r="E1187" s="228"/>
    </row>
    <row r="1188" spans="1:5" x14ac:dyDescent="0.25">
      <c r="A1188" s="253">
        <v>54015</v>
      </c>
      <c r="B1188">
        <v>223.67</v>
      </c>
      <c r="C1188" s="18">
        <f>VLOOKUP(A1188,'VDs DUELOS'!$D$3:$F$1571,3,0)-B1188</f>
        <v>0</v>
      </c>
      <c r="D1188" s="228"/>
      <c r="E1188" s="230"/>
    </row>
    <row r="1189" spans="1:5" x14ac:dyDescent="0.25">
      <c r="A1189" s="253">
        <v>54016</v>
      </c>
      <c r="B1189">
        <v>437.15</v>
      </c>
      <c r="C1189" s="18">
        <f>VLOOKUP(A1189,'VDs DUELOS'!$D$3:$F$1571,3,0)-B1189</f>
        <v>0</v>
      </c>
      <c r="D1189" s="228"/>
      <c r="E1189" s="230"/>
    </row>
    <row r="1190" spans="1:5" x14ac:dyDescent="0.25">
      <c r="A1190" s="253">
        <v>54017</v>
      </c>
      <c r="B1190">
        <v>2740.4500000000003</v>
      </c>
      <c r="C1190" s="18">
        <f>VLOOKUP(A1190,'VDs DUELOS'!$D$3:$F$1571,3,0)-B1190</f>
        <v>0</v>
      </c>
      <c r="D1190" s="228"/>
      <c r="E1190" s="230"/>
    </row>
    <row r="1191" spans="1:5" x14ac:dyDescent="0.25">
      <c r="A1191" s="253">
        <v>54018</v>
      </c>
      <c r="B1191">
        <v>801.25</v>
      </c>
      <c r="C1191" s="18">
        <f>VLOOKUP(A1191,'VDs DUELOS'!$D$3:$F$1571,3,0)-B1191</f>
        <v>0</v>
      </c>
      <c r="D1191" s="228"/>
      <c r="E1191" s="228"/>
    </row>
    <row r="1192" spans="1:5" x14ac:dyDescent="0.25">
      <c r="A1192" s="253">
        <v>54019</v>
      </c>
      <c r="B1192">
        <v>531.80999999999995</v>
      </c>
      <c r="C1192" s="18">
        <f>VLOOKUP(A1192,'VDs DUELOS'!$D$3:$F$1571,3,0)-B1192</f>
        <v>0</v>
      </c>
      <c r="D1192" s="228"/>
      <c r="E1192" s="230"/>
    </row>
    <row r="1193" spans="1:5" x14ac:dyDescent="0.25">
      <c r="A1193" s="253">
        <v>54020</v>
      </c>
      <c r="B1193">
        <v>86.8</v>
      </c>
      <c r="C1193" s="18">
        <f>VLOOKUP(A1193,'VDs DUELOS'!$D$3:$F$1571,3,0)-B1193</f>
        <v>0</v>
      </c>
      <c r="D1193" s="228"/>
      <c r="E1193" s="230"/>
    </row>
    <row r="1194" spans="1:5" x14ac:dyDescent="0.25">
      <c r="A1194" s="253">
        <v>54022</v>
      </c>
      <c r="B1194">
        <v>573.16999999999996</v>
      </c>
      <c r="C1194" s="18">
        <f>VLOOKUP(A1194,'VDs DUELOS'!$D$3:$F$1571,3,0)-B1194</f>
        <v>0</v>
      </c>
      <c r="D1194" s="228"/>
      <c r="E1194" s="228"/>
    </row>
    <row r="1195" spans="1:5" x14ac:dyDescent="0.25">
      <c r="A1195" s="253">
        <v>54023</v>
      </c>
      <c r="B1195">
        <v>442.48</v>
      </c>
      <c r="C1195" s="18">
        <f>VLOOKUP(A1195,'VDs DUELOS'!$D$3:$F$1571,3,0)-B1195</f>
        <v>0</v>
      </c>
      <c r="D1195" s="228"/>
      <c r="E1195" s="230"/>
    </row>
    <row r="1196" spans="1:5" x14ac:dyDescent="0.25">
      <c r="A1196" s="253">
        <v>54024</v>
      </c>
      <c r="B1196">
        <v>730.78</v>
      </c>
      <c r="C1196" s="18">
        <f>VLOOKUP(A1196,'VDs DUELOS'!$D$3:$F$1571,3,0)-B1196</f>
        <v>0</v>
      </c>
      <c r="D1196" s="228"/>
      <c r="E1196" s="230"/>
    </row>
    <row r="1197" spans="1:5" x14ac:dyDescent="0.25">
      <c r="A1197" s="253">
        <v>54027</v>
      </c>
      <c r="B1197">
        <v>33.08</v>
      </c>
      <c r="C1197" s="18">
        <f>VLOOKUP(A1197,'VDs DUELOS'!$D$3:$F$1571,3,0)-B1197</f>
        <v>0</v>
      </c>
      <c r="D1197" s="228"/>
      <c r="E1197" s="230"/>
    </row>
    <row r="1198" spans="1:5" x14ac:dyDescent="0.25">
      <c r="A1198" s="253">
        <v>54029</v>
      </c>
      <c r="B1198">
        <v>687.58999999999992</v>
      </c>
      <c r="C1198" s="18" t="e">
        <f>VLOOKUP(A1198,'VDs DUELOS'!$D$3:$F$1571,3,0)-B1198</f>
        <v>#N/A</v>
      </c>
      <c r="D1198" s="228"/>
      <c r="E1198" s="230"/>
    </row>
    <row r="1199" spans="1:5" x14ac:dyDescent="0.25">
      <c r="A1199" s="253">
        <v>54031</v>
      </c>
      <c r="B1199">
        <v>900.93999999999994</v>
      </c>
      <c r="C1199" s="18">
        <f>VLOOKUP(A1199,'VDs DUELOS'!$D$3:$F$1571,3,0)-B1199</f>
        <v>0</v>
      </c>
      <c r="D1199" s="228"/>
      <c r="E1199" s="230"/>
    </row>
    <row r="1200" spans="1:5" x14ac:dyDescent="0.25">
      <c r="A1200" s="253">
        <v>54034</v>
      </c>
      <c r="B1200">
        <v>800.5</v>
      </c>
      <c r="C1200" s="18">
        <f>VLOOKUP(A1200,'VDs DUELOS'!$D$3:$F$1571,3,0)-B1200</f>
        <v>0</v>
      </c>
      <c r="D1200" s="228"/>
      <c r="E1200" s="230"/>
    </row>
    <row r="1201" spans="1:5" x14ac:dyDescent="0.25">
      <c r="A1201" s="253">
        <v>54035</v>
      </c>
      <c r="B1201">
        <v>768.18000000000006</v>
      </c>
      <c r="C1201" s="18">
        <f>VLOOKUP(A1201,'VDs DUELOS'!$D$3:$F$1571,3,0)-B1201</f>
        <v>0</v>
      </c>
      <c r="D1201" s="228"/>
      <c r="E1201" s="230"/>
    </row>
    <row r="1202" spans="1:5" x14ac:dyDescent="0.25">
      <c r="A1202" s="253">
        <v>54036</v>
      </c>
      <c r="B1202">
        <v>77.75</v>
      </c>
      <c r="C1202" s="18">
        <f>VLOOKUP(A1202,'VDs DUELOS'!$D$3:$F$1571,3,0)-B1202</f>
        <v>0</v>
      </c>
      <c r="D1202" s="228"/>
      <c r="E1202" s="230"/>
    </row>
    <row r="1203" spans="1:5" x14ac:dyDescent="0.25">
      <c r="A1203" s="253">
        <v>5404</v>
      </c>
      <c r="B1203">
        <v>276.74</v>
      </c>
      <c r="C1203" s="18">
        <f>VLOOKUP(A1203,'VDs DUELOS'!$D$3:$F$1571,3,0)-B1203</f>
        <v>0</v>
      </c>
      <c r="D1203" s="228"/>
      <c r="E1203" s="230"/>
    </row>
    <row r="1204" spans="1:5" x14ac:dyDescent="0.25">
      <c r="A1204" s="253">
        <v>54040</v>
      </c>
      <c r="B1204">
        <v>1973.51</v>
      </c>
      <c r="C1204" s="18">
        <f>VLOOKUP(A1204,'VDs DUELOS'!$D$3:$F$1571,3,0)-B1204</f>
        <v>0</v>
      </c>
      <c r="D1204" s="228"/>
      <c r="E1204" s="230"/>
    </row>
    <row r="1205" spans="1:5" x14ac:dyDescent="0.25">
      <c r="A1205" s="253">
        <v>54041</v>
      </c>
      <c r="B1205">
        <v>738.17000000000007</v>
      </c>
      <c r="C1205" s="18">
        <f>VLOOKUP(A1205,'VDs DUELOS'!$D$3:$F$1571,3,0)-B1205</f>
        <v>0</v>
      </c>
      <c r="D1205" s="228"/>
      <c r="E1205" s="230"/>
    </row>
    <row r="1206" spans="1:5" x14ac:dyDescent="0.25">
      <c r="A1206" s="253">
        <v>54042</v>
      </c>
      <c r="B1206">
        <v>2006.21</v>
      </c>
      <c r="C1206" s="18">
        <f>VLOOKUP(A1206,'VDs DUELOS'!$D$3:$F$1571,3,0)-B1206</f>
        <v>0</v>
      </c>
      <c r="D1206" s="228"/>
      <c r="E1206" s="228"/>
    </row>
    <row r="1207" spans="1:5" x14ac:dyDescent="0.25">
      <c r="A1207" s="253">
        <v>54043</v>
      </c>
      <c r="B1207">
        <v>292</v>
      </c>
      <c r="C1207" s="18">
        <f>VLOOKUP(A1207,'VDs DUELOS'!$D$3:$F$1571,3,0)-B1207</f>
        <v>0</v>
      </c>
      <c r="D1207" s="228"/>
      <c r="E1207" s="230"/>
    </row>
    <row r="1208" spans="1:5" x14ac:dyDescent="0.25">
      <c r="A1208" s="253">
        <v>54044</v>
      </c>
      <c r="B1208">
        <v>613.45000000000005</v>
      </c>
      <c r="C1208" s="18">
        <f>VLOOKUP(A1208,'VDs DUELOS'!$D$3:$F$1571,3,0)-B1208</f>
        <v>0</v>
      </c>
      <c r="D1208" s="228"/>
      <c r="E1208" s="230"/>
    </row>
    <row r="1209" spans="1:5" x14ac:dyDescent="0.25">
      <c r="A1209" s="253">
        <v>54046</v>
      </c>
      <c r="B1209">
        <v>1436.3200000000002</v>
      </c>
      <c r="C1209" s="18">
        <f>VLOOKUP(A1209,'VDs DUELOS'!$D$3:$F$1571,3,0)-B1209</f>
        <v>0</v>
      </c>
      <c r="D1209" s="228"/>
      <c r="E1209" s="230"/>
    </row>
    <row r="1210" spans="1:5" x14ac:dyDescent="0.25">
      <c r="A1210" s="253">
        <v>54051</v>
      </c>
      <c r="B1210">
        <v>301.89</v>
      </c>
      <c r="C1210" s="18">
        <f>VLOOKUP(A1210,'VDs DUELOS'!$D$3:$F$1571,3,0)-B1210</f>
        <v>0</v>
      </c>
      <c r="D1210" s="228"/>
      <c r="E1210" s="230"/>
    </row>
    <row r="1211" spans="1:5" x14ac:dyDescent="0.25">
      <c r="A1211" s="253">
        <v>54052</v>
      </c>
      <c r="B1211">
        <v>718.52</v>
      </c>
      <c r="C1211" s="18">
        <f>VLOOKUP(A1211,'VDs DUELOS'!$D$3:$F$1571,3,0)-B1211</f>
        <v>0</v>
      </c>
      <c r="D1211" s="228"/>
      <c r="E1211" s="230"/>
    </row>
    <row r="1212" spans="1:5" x14ac:dyDescent="0.25">
      <c r="A1212" s="253">
        <v>54054</v>
      </c>
      <c r="B1212">
        <v>710.08999999999992</v>
      </c>
      <c r="C1212" s="18">
        <f>VLOOKUP(A1212,'VDs DUELOS'!$D$3:$F$1571,3,0)-B1212</f>
        <v>0</v>
      </c>
      <c r="D1212" s="228"/>
      <c r="E1212" s="230"/>
    </row>
    <row r="1213" spans="1:5" x14ac:dyDescent="0.25">
      <c r="A1213" s="253">
        <v>54055</v>
      </c>
      <c r="B1213">
        <v>1177.54</v>
      </c>
      <c r="C1213" s="18">
        <f>VLOOKUP(A1213,'VDs DUELOS'!$D$3:$F$1571,3,0)-B1213</f>
        <v>0</v>
      </c>
      <c r="D1213" s="228"/>
      <c r="E1213" s="230"/>
    </row>
    <row r="1214" spans="1:5" x14ac:dyDescent="0.25">
      <c r="A1214" s="253">
        <v>54057</v>
      </c>
      <c r="B1214">
        <v>101.36</v>
      </c>
      <c r="C1214" s="18">
        <f>VLOOKUP(A1214,'VDs DUELOS'!$D$3:$F$1571,3,0)-B1214</f>
        <v>0</v>
      </c>
      <c r="D1214" s="228"/>
      <c r="E1214" s="230"/>
    </row>
    <row r="1215" spans="1:5" x14ac:dyDescent="0.25">
      <c r="A1215" s="253">
        <v>54060</v>
      </c>
      <c r="B1215">
        <v>567.93000000000006</v>
      </c>
      <c r="C1215" s="18">
        <f>VLOOKUP(A1215,'VDs DUELOS'!$D$3:$F$1571,3,0)-B1215</f>
        <v>0</v>
      </c>
      <c r="D1215" s="228"/>
      <c r="E1215" s="230"/>
    </row>
    <row r="1216" spans="1:5" x14ac:dyDescent="0.25">
      <c r="A1216" s="253">
        <v>54061</v>
      </c>
      <c r="B1216">
        <v>4.6100000000000003</v>
      </c>
      <c r="C1216" s="18">
        <f>VLOOKUP(A1216,'VDs DUELOS'!$D$3:$F$1571,3,0)-B1216</f>
        <v>0</v>
      </c>
      <c r="D1216" s="228"/>
      <c r="E1216" s="230"/>
    </row>
    <row r="1217" spans="1:5" x14ac:dyDescent="0.25">
      <c r="A1217" s="253">
        <v>54062</v>
      </c>
      <c r="B1217">
        <v>599.21999999999991</v>
      </c>
      <c r="C1217" s="18">
        <f>VLOOKUP(A1217,'VDs DUELOS'!$D$3:$F$1571,3,0)-B1217</f>
        <v>0</v>
      </c>
      <c r="D1217" s="228"/>
      <c r="E1217" s="228"/>
    </row>
    <row r="1218" spans="1:5" x14ac:dyDescent="0.25">
      <c r="A1218" s="253">
        <v>54063</v>
      </c>
      <c r="B1218">
        <v>361.23</v>
      </c>
      <c r="C1218" s="18">
        <f>VLOOKUP(A1218,'VDs DUELOS'!$D$3:$F$1571,3,0)-B1218</f>
        <v>0</v>
      </c>
      <c r="D1218" s="228"/>
      <c r="E1218" s="230"/>
    </row>
    <row r="1219" spans="1:5" x14ac:dyDescent="0.25">
      <c r="A1219" s="253">
        <v>54064</v>
      </c>
      <c r="B1219">
        <v>227.98000000000002</v>
      </c>
      <c r="C1219" s="18">
        <f>VLOOKUP(A1219,'VDs DUELOS'!$D$3:$F$1571,3,0)-B1219</f>
        <v>0</v>
      </c>
      <c r="D1219" s="228"/>
      <c r="E1219" s="230"/>
    </row>
    <row r="1220" spans="1:5" x14ac:dyDescent="0.25">
      <c r="A1220" s="253">
        <v>54065</v>
      </c>
      <c r="B1220">
        <v>508.79</v>
      </c>
      <c r="C1220" s="18">
        <f>VLOOKUP(A1220,'VDs DUELOS'!$D$3:$F$1571,3,0)-B1220</f>
        <v>0</v>
      </c>
      <c r="D1220" s="228"/>
      <c r="E1220" s="230"/>
    </row>
    <row r="1221" spans="1:5" x14ac:dyDescent="0.25">
      <c r="A1221" s="253">
        <v>54067</v>
      </c>
      <c r="B1221">
        <v>163.65</v>
      </c>
      <c r="C1221" s="18" t="e">
        <f>VLOOKUP(A1221,'VDs DUELOS'!$D$3:$F$1571,3,0)-B1221</f>
        <v>#N/A</v>
      </c>
      <c r="D1221" s="228"/>
      <c r="E1221" s="230"/>
    </row>
    <row r="1222" spans="1:5" x14ac:dyDescent="0.25">
      <c r="A1222" s="253">
        <v>54070</v>
      </c>
      <c r="B1222">
        <v>1309.25</v>
      </c>
      <c r="C1222" s="18">
        <f>VLOOKUP(A1222,'VDs DUELOS'!$D$3:$F$1571,3,0)-B1222</f>
        <v>0</v>
      </c>
      <c r="D1222" s="228"/>
      <c r="E1222" s="228"/>
    </row>
    <row r="1223" spans="1:5" x14ac:dyDescent="0.25">
      <c r="A1223" s="253">
        <v>54071</v>
      </c>
      <c r="B1223">
        <v>1749.45</v>
      </c>
      <c r="C1223" s="18">
        <f>VLOOKUP(A1223,'VDs DUELOS'!$D$3:$F$1571,3,0)-B1223</f>
        <v>0</v>
      </c>
      <c r="D1223" s="228"/>
      <c r="E1223" s="230"/>
    </row>
    <row r="1224" spans="1:5" x14ac:dyDescent="0.25">
      <c r="A1224" s="253">
        <v>54073</v>
      </c>
      <c r="B1224">
        <v>341.03</v>
      </c>
      <c r="C1224" s="18">
        <f>VLOOKUP(A1224,'VDs DUELOS'!$D$3:$F$1571,3,0)-B1224</f>
        <v>0</v>
      </c>
      <c r="D1224" s="228"/>
      <c r="E1224" s="228"/>
    </row>
    <row r="1225" spans="1:5" x14ac:dyDescent="0.25">
      <c r="A1225" s="253">
        <v>54074</v>
      </c>
      <c r="B1225">
        <v>1568.22</v>
      </c>
      <c r="C1225" s="18">
        <f>VLOOKUP(A1225,'VDs DUELOS'!$D$3:$F$1571,3,0)-B1225</f>
        <v>0</v>
      </c>
      <c r="D1225" s="228"/>
      <c r="E1225" s="228"/>
    </row>
    <row r="1226" spans="1:5" x14ac:dyDescent="0.25">
      <c r="A1226" s="253">
        <v>54075</v>
      </c>
      <c r="B1226">
        <v>1004.4200000000001</v>
      </c>
      <c r="C1226" s="18">
        <f>VLOOKUP(A1226,'VDs DUELOS'!$D$3:$F$1571,3,0)-B1226</f>
        <v>0</v>
      </c>
      <c r="D1226" s="228"/>
      <c r="E1226" s="230"/>
    </row>
    <row r="1227" spans="1:5" x14ac:dyDescent="0.25">
      <c r="A1227" s="253">
        <v>54076</v>
      </c>
      <c r="B1227">
        <v>470.78</v>
      </c>
      <c r="C1227" s="18">
        <f>VLOOKUP(A1227,'VDs DUELOS'!$D$3:$F$1571,3,0)-B1227</f>
        <v>0</v>
      </c>
      <c r="D1227" s="228"/>
      <c r="E1227" s="230"/>
    </row>
    <row r="1228" spans="1:5" x14ac:dyDescent="0.25">
      <c r="A1228" s="253">
        <v>54078</v>
      </c>
      <c r="B1228">
        <v>293.79000000000002</v>
      </c>
      <c r="C1228" s="18">
        <f>VLOOKUP(A1228,'VDs DUELOS'!$D$3:$F$1571,3,0)-B1228</f>
        <v>0</v>
      </c>
      <c r="D1228" s="228"/>
      <c r="E1228" s="230"/>
    </row>
    <row r="1229" spans="1:5" x14ac:dyDescent="0.25">
      <c r="A1229" s="253">
        <v>54079</v>
      </c>
      <c r="B1229">
        <v>909.9</v>
      </c>
      <c r="C1229" s="18">
        <f>VLOOKUP(A1229,'VDs DUELOS'!$D$3:$F$1571,3,0)-B1229</f>
        <v>0</v>
      </c>
      <c r="D1229" s="228"/>
      <c r="E1229" s="230"/>
    </row>
    <row r="1230" spans="1:5" x14ac:dyDescent="0.25">
      <c r="A1230" s="253">
        <v>54082</v>
      </c>
      <c r="B1230">
        <v>126.72</v>
      </c>
      <c r="C1230" s="18">
        <f>VLOOKUP(A1230,'VDs DUELOS'!$D$3:$F$1571,3,0)-B1230</f>
        <v>0</v>
      </c>
      <c r="D1230" s="228"/>
      <c r="E1230" s="230"/>
    </row>
    <row r="1231" spans="1:5" x14ac:dyDescent="0.25">
      <c r="A1231" s="253">
        <v>54083</v>
      </c>
      <c r="B1231">
        <v>1252.5500000000002</v>
      </c>
      <c r="C1231" s="18">
        <f>VLOOKUP(A1231,'VDs DUELOS'!$D$3:$F$1571,3,0)-B1231</f>
        <v>0</v>
      </c>
      <c r="D1231" s="228"/>
      <c r="E1231" s="230"/>
    </row>
    <row r="1232" spans="1:5" x14ac:dyDescent="0.25">
      <c r="A1232" s="253">
        <v>54085</v>
      </c>
      <c r="B1232">
        <v>398.03</v>
      </c>
      <c r="C1232" s="18">
        <f>VLOOKUP(A1232,'VDs DUELOS'!$D$3:$F$1571,3,0)-B1232</f>
        <v>0</v>
      </c>
      <c r="D1232" s="228"/>
      <c r="E1232" s="230"/>
    </row>
    <row r="1233" spans="1:5" x14ac:dyDescent="0.25">
      <c r="A1233" s="253">
        <v>54086</v>
      </c>
      <c r="B1233">
        <v>1528.2</v>
      </c>
      <c r="C1233" s="18">
        <f>VLOOKUP(A1233,'VDs DUELOS'!$D$3:$F$1571,3,0)-B1233</f>
        <v>0</v>
      </c>
      <c r="D1233" s="228"/>
      <c r="E1233" s="230"/>
    </row>
    <row r="1234" spans="1:5" x14ac:dyDescent="0.25">
      <c r="A1234" s="253">
        <v>54087</v>
      </c>
      <c r="B1234">
        <v>112.2</v>
      </c>
      <c r="C1234" s="18">
        <f>VLOOKUP(A1234,'VDs DUELOS'!$D$3:$F$1571,3,0)-B1234</f>
        <v>0</v>
      </c>
      <c r="D1234" s="228"/>
      <c r="E1234" s="230"/>
    </row>
    <row r="1235" spans="1:5" x14ac:dyDescent="0.25">
      <c r="A1235" s="253">
        <v>54088</v>
      </c>
      <c r="B1235">
        <v>1071.1400000000001</v>
      </c>
      <c r="C1235" s="18">
        <f>VLOOKUP(A1235,'VDs DUELOS'!$D$3:$F$1571,3,0)-B1235</f>
        <v>0</v>
      </c>
      <c r="D1235" s="228"/>
      <c r="E1235" s="230"/>
    </row>
    <row r="1236" spans="1:5" x14ac:dyDescent="0.25">
      <c r="A1236" s="253">
        <v>54090</v>
      </c>
      <c r="B1236">
        <v>559.9</v>
      </c>
      <c r="C1236" s="18">
        <f>VLOOKUP(A1236,'VDs DUELOS'!$D$3:$F$1571,3,0)-B1236</f>
        <v>0</v>
      </c>
      <c r="D1236" s="228"/>
      <c r="E1236" s="230"/>
    </row>
    <row r="1237" spans="1:5" x14ac:dyDescent="0.25">
      <c r="A1237" s="253">
        <v>54092</v>
      </c>
      <c r="B1237">
        <v>808.86000000000013</v>
      </c>
      <c r="C1237" s="18">
        <f>VLOOKUP(A1237,'VDs DUELOS'!$D$3:$F$1571,3,0)-B1237</f>
        <v>0</v>
      </c>
      <c r="D1237" s="228"/>
      <c r="E1237" s="230"/>
    </row>
    <row r="1238" spans="1:5" x14ac:dyDescent="0.25">
      <c r="A1238" s="253">
        <v>54093</v>
      </c>
      <c r="B1238">
        <v>197.14999999999998</v>
      </c>
      <c r="C1238" s="18">
        <f>VLOOKUP(A1238,'VDs DUELOS'!$D$3:$F$1571,3,0)-B1238</f>
        <v>0</v>
      </c>
      <c r="D1238" s="228"/>
      <c r="E1238" s="230"/>
    </row>
    <row r="1239" spans="1:5" x14ac:dyDescent="0.25">
      <c r="A1239" s="253">
        <v>54098</v>
      </c>
      <c r="B1239">
        <v>110</v>
      </c>
      <c r="C1239" s="18" t="e">
        <f>VLOOKUP(A1239,'VDs DUELOS'!$D$3:$F$1571,3,0)-B1239</f>
        <v>#N/A</v>
      </c>
      <c r="D1239" s="228"/>
      <c r="E1239" s="230"/>
    </row>
    <row r="1240" spans="1:5" x14ac:dyDescent="0.25">
      <c r="A1240" s="253">
        <v>54099</v>
      </c>
      <c r="B1240">
        <v>627.72</v>
      </c>
      <c r="C1240" s="18" t="e">
        <f>VLOOKUP(A1240,'VDs DUELOS'!$D$3:$F$1571,3,0)-B1240</f>
        <v>#N/A</v>
      </c>
      <c r="D1240" s="228"/>
      <c r="E1240" s="230"/>
    </row>
    <row r="1241" spans="1:5" x14ac:dyDescent="0.25">
      <c r="A1241" s="253">
        <v>54100</v>
      </c>
      <c r="B1241">
        <v>551.95999999999992</v>
      </c>
      <c r="C1241" s="18" t="e">
        <f>VLOOKUP(A1241,'VDs DUELOS'!$D$3:$F$1571,3,0)-B1241</f>
        <v>#N/A</v>
      </c>
      <c r="D1241" s="228"/>
      <c r="E1241" s="230"/>
    </row>
    <row r="1242" spans="1:5" x14ac:dyDescent="0.25">
      <c r="A1242" s="253">
        <v>54102</v>
      </c>
      <c r="B1242">
        <v>42.12</v>
      </c>
      <c r="C1242" s="18">
        <f>VLOOKUP(A1242,'VDs DUELOS'!$D$3:$F$1571,3,0)-B1242</f>
        <v>0</v>
      </c>
      <c r="D1242" s="228"/>
      <c r="E1242" s="230"/>
    </row>
    <row r="1243" spans="1:5" x14ac:dyDescent="0.25">
      <c r="A1243" s="253">
        <v>54104</v>
      </c>
      <c r="B1243">
        <v>664.45999999999992</v>
      </c>
      <c r="C1243" s="18">
        <f>VLOOKUP(A1243,'VDs DUELOS'!$D$3:$F$1571,3,0)-B1243</f>
        <v>0</v>
      </c>
      <c r="D1243" s="228"/>
      <c r="E1243" s="230"/>
    </row>
    <row r="1244" spans="1:5" x14ac:dyDescent="0.25">
      <c r="A1244" s="253">
        <v>54109</v>
      </c>
      <c r="B1244">
        <v>1057.79</v>
      </c>
      <c r="C1244" s="18">
        <f>VLOOKUP(A1244,'VDs DUELOS'!$D$3:$F$1571,3,0)-B1244</f>
        <v>0</v>
      </c>
      <c r="D1244" s="228"/>
      <c r="E1244" s="230"/>
    </row>
    <row r="1245" spans="1:5" x14ac:dyDescent="0.25">
      <c r="A1245" s="253">
        <v>54120</v>
      </c>
      <c r="B1245">
        <v>172.60999999999999</v>
      </c>
      <c r="C1245" s="18">
        <f>VLOOKUP(A1245,'VDs DUELOS'!$D$3:$F$1571,3,0)-B1245</f>
        <v>0</v>
      </c>
      <c r="D1245" s="228"/>
      <c r="E1245" s="230"/>
    </row>
    <row r="1246" spans="1:5" x14ac:dyDescent="0.25">
      <c r="A1246" s="253">
        <v>54121</v>
      </c>
      <c r="B1246">
        <v>272.22000000000003</v>
      </c>
      <c r="C1246" s="18">
        <f>VLOOKUP(A1246,'VDs DUELOS'!$D$3:$F$1571,3,0)-B1246</f>
        <v>0</v>
      </c>
      <c r="D1246" s="228"/>
      <c r="E1246" s="230"/>
    </row>
    <row r="1247" spans="1:5" x14ac:dyDescent="0.25">
      <c r="A1247" s="253">
        <v>54124</v>
      </c>
      <c r="B1247">
        <v>177.82</v>
      </c>
      <c r="C1247" s="18">
        <f>VLOOKUP(A1247,'VDs DUELOS'!$D$3:$F$1571,3,0)-B1247</f>
        <v>0</v>
      </c>
      <c r="D1247" s="228"/>
      <c r="E1247" s="230"/>
    </row>
    <row r="1248" spans="1:5" x14ac:dyDescent="0.25">
      <c r="A1248" s="253">
        <v>54132</v>
      </c>
      <c r="B1248">
        <v>519.19000000000005</v>
      </c>
      <c r="C1248" s="18">
        <f>VLOOKUP(A1248,'VDs DUELOS'!$D$3:$F$1571,3,0)-B1248</f>
        <v>0</v>
      </c>
      <c r="D1248" s="228"/>
      <c r="E1248" s="230"/>
    </row>
    <row r="1249" spans="1:5" x14ac:dyDescent="0.25">
      <c r="A1249" s="253">
        <v>5433</v>
      </c>
      <c r="B1249">
        <v>381.06</v>
      </c>
      <c r="C1249" s="18">
        <f>VLOOKUP(A1249,'VDs DUELOS'!$D$3:$F$1571,3,0)-B1249</f>
        <v>0</v>
      </c>
      <c r="D1249" s="228"/>
      <c r="E1249" s="230"/>
    </row>
    <row r="1250" spans="1:5" x14ac:dyDescent="0.25">
      <c r="A1250" s="253">
        <v>5445</v>
      </c>
      <c r="B1250">
        <v>1371.95</v>
      </c>
      <c r="C1250" s="18">
        <f>VLOOKUP(A1250,'VDs DUELOS'!$D$3:$F$1571,3,0)-B1250</f>
        <v>0</v>
      </c>
      <c r="D1250" s="228"/>
      <c r="E1250" s="230"/>
    </row>
    <row r="1251" spans="1:5" x14ac:dyDescent="0.25">
      <c r="A1251" s="253">
        <v>5446</v>
      </c>
      <c r="B1251">
        <v>1680.38</v>
      </c>
      <c r="C1251" s="18">
        <f>VLOOKUP(A1251,'VDs DUELOS'!$D$3:$F$1571,3,0)-B1251</f>
        <v>0</v>
      </c>
      <c r="D1251" s="228"/>
      <c r="E1251" s="230"/>
    </row>
    <row r="1252" spans="1:5" x14ac:dyDescent="0.25">
      <c r="A1252" s="253">
        <v>5458</v>
      </c>
      <c r="B1252">
        <v>613.24</v>
      </c>
      <c r="C1252" s="18" t="e">
        <f>VLOOKUP(A1252,'VDs DUELOS'!$D$3:$F$1571,3,0)-B1252</f>
        <v>#N/A</v>
      </c>
      <c r="D1252" s="228"/>
      <c r="E1252" s="230"/>
    </row>
    <row r="1253" spans="1:5" x14ac:dyDescent="0.25">
      <c r="A1253" s="253">
        <v>5463</v>
      </c>
      <c r="B1253">
        <v>131.59</v>
      </c>
      <c r="C1253" s="18">
        <f>VLOOKUP(A1253,'VDs DUELOS'!$D$3:$F$1571,3,0)-B1253</f>
        <v>0</v>
      </c>
      <c r="D1253" s="228"/>
      <c r="E1253" s="230"/>
    </row>
    <row r="1254" spans="1:5" x14ac:dyDescent="0.25">
      <c r="A1254" s="253">
        <v>5473</v>
      </c>
      <c r="B1254">
        <v>1294.8300000000002</v>
      </c>
      <c r="C1254" s="18">
        <f>VLOOKUP(A1254,'VDs DUELOS'!$D$3:$F$1571,3,0)-B1254</f>
        <v>0</v>
      </c>
      <c r="D1254" s="228"/>
      <c r="E1254" s="230"/>
    </row>
    <row r="1255" spans="1:5" x14ac:dyDescent="0.25">
      <c r="A1255" s="253">
        <v>5479</v>
      </c>
      <c r="B1255">
        <v>1047.72</v>
      </c>
      <c r="C1255" s="18">
        <f>VLOOKUP(A1255,'VDs DUELOS'!$D$3:$F$1571,3,0)-B1255</f>
        <v>0</v>
      </c>
      <c r="D1255" s="228"/>
      <c r="E1255" s="230"/>
    </row>
    <row r="1256" spans="1:5" x14ac:dyDescent="0.25">
      <c r="A1256" s="253">
        <v>5483</v>
      </c>
      <c r="B1256">
        <v>1191.6400000000001</v>
      </c>
      <c r="C1256" s="18">
        <f>VLOOKUP(A1256,'VDs DUELOS'!$D$3:$F$1571,3,0)-B1256</f>
        <v>0</v>
      </c>
      <c r="D1256" s="228"/>
      <c r="E1256" s="230"/>
    </row>
    <row r="1257" spans="1:5" x14ac:dyDescent="0.25">
      <c r="A1257" s="253">
        <v>5486</v>
      </c>
      <c r="B1257">
        <v>2661.08</v>
      </c>
      <c r="C1257" s="18">
        <f>VLOOKUP(A1257,'VDs DUELOS'!$D$3:$F$1571,3,0)-B1257</f>
        <v>0</v>
      </c>
      <c r="D1257" s="228"/>
      <c r="E1257" s="228"/>
    </row>
    <row r="1258" spans="1:5" x14ac:dyDescent="0.25">
      <c r="A1258" s="253">
        <v>55010</v>
      </c>
      <c r="B1258">
        <v>300.7</v>
      </c>
      <c r="C1258" s="18">
        <f>VLOOKUP(A1258,'VDs DUELOS'!$D$3:$F$1571,3,0)-B1258</f>
        <v>0</v>
      </c>
      <c r="D1258" s="228"/>
      <c r="E1258" s="230"/>
    </row>
    <row r="1259" spans="1:5" x14ac:dyDescent="0.25">
      <c r="A1259" s="253">
        <v>5503</v>
      </c>
      <c r="B1259">
        <v>1845.5800000000002</v>
      </c>
      <c r="C1259" s="18">
        <f>VLOOKUP(A1259,'VDs DUELOS'!$D$3:$F$1571,3,0)-B1259</f>
        <v>0</v>
      </c>
      <c r="D1259" s="228"/>
      <c r="E1259" s="230"/>
    </row>
    <row r="1260" spans="1:5" x14ac:dyDescent="0.25">
      <c r="A1260" s="253">
        <v>55041</v>
      </c>
      <c r="B1260">
        <v>3232.2400000000002</v>
      </c>
      <c r="C1260" s="18">
        <f>VLOOKUP(A1260,'VDs DUELOS'!$D$3:$F$1571,3,0)-B1260</f>
        <v>0</v>
      </c>
      <c r="D1260" s="228"/>
      <c r="E1260" s="230"/>
    </row>
    <row r="1261" spans="1:5" x14ac:dyDescent="0.25">
      <c r="A1261" s="253">
        <v>55135</v>
      </c>
      <c r="B1261">
        <v>991.11999999999989</v>
      </c>
      <c r="C1261" s="18">
        <f>VLOOKUP(A1261,'VDs DUELOS'!$D$3:$F$1571,3,0)-B1261</f>
        <v>0</v>
      </c>
      <c r="D1261" s="228"/>
      <c r="E1261" s="230"/>
    </row>
    <row r="1262" spans="1:5" x14ac:dyDescent="0.25">
      <c r="A1262" s="253">
        <v>55152</v>
      </c>
      <c r="B1262">
        <v>1211.4000000000001</v>
      </c>
      <c r="C1262" s="18">
        <f>VLOOKUP(A1262,'VDs DUELOS'!$D$3:$F$1571,3,0)-B1262</f>
        <v>0</v>
      </c>
      <c r="D1262" s="228"/>
      <c r="E1262" s="230"/>
    </row>
    <row r="1263" spans="1:5" x14ac:dyDescent="0.25">
      <c r="A1263" s="253">
        <v>55159</v>
      </c>
      <c r="B1263">
        <v>1445.28</v>
      </c>
      <c r="C1263" s="18">
        <f>VLOOKUP(A1263,'VDs DUELOS'!$D$3:$F$1571,3,0)-B1263</f>
        <v>0</v>
      </c>
      <c r="D1263" s="228"/>
      <c r="E1263" s="230"/>
    </row>
    <row r="1264" spans="1:5" x14ac:dyDescent="0.25">
      <c r="A1264" s="253">
        <v>55196</v>
      </c>
      <c r="B1264">
        <v>630.89</v>
      </c>
      <c r="C1264" s="18">
        <f>VLOOKUP(A1264,'VDs DUELOS'!$D$3:$F$1571,3,0)-B1264</f>
        <v>0</v>
      </c>
      <c r="D1264" s="228"/>
      <c r="E1264" s="230"/>
    </row>
    <row r="1265" spans="1:5" x14ac:dyDescent="0.25">
      <c r="A1265" s="253">
        <v>55210</v>
      </c>
      <c r="B1265">
        <v>602.17999999999995</v>
      </c>
      <c r="C1265" s="18">
        <f>VLOOKUP(A1265,'VDs DUELOS'!$D$3:$F$1571,3,0)-B1265</f>
        <v>0</v>
      </c>
      <c r="D1265" s="228"/>
      <c r="E1265" s="230"/>
    </row>
    <row r="1266" spans="1:5" x14ac:dyDescent="0.25">
      <c r="A1266" s="253">
        <v>55220</v>
      </c>
      <c r="B1266">
        <v>2585.7199999999998</v>
      </c>
      <c r="C1266" s="18">
        <f>VLOOKUP(A1266,'VDs DUELOS'!$D$3:$F$1571,3,0)-B1266</f>
        <v>0</v>
      </c>
      <c r="D1266" s="228"/>
      <c r="E1266" s="230"/>
    </row>
    <row r="1267" spans="1:5" x14ac:dyDescent="0.25">
      <c r="A1267" s="253">
        <v>55226</v>
      </c>
      <c r="B1267">
        <v>1410.88</v>
      </c>
      <c r="C1267" s="18">
        <f>VLOOKUP(A1267,'VDs DUELOS'!$D$3:$F$1571,3,0)-B1267</f>
        <v>0</v>
      </c>
      <c r="D1267" s="228"/>
      <c r="E1267" s="230"/>
    </row>
    <row r="1268" spans="1:5" x14ac:dyDescent="0.25">
      <c r="A1268" s="253">
        <v>5526</v>
      </c>
      <c r="B1268">
        <v>1902.4999999999998</v>
      </c>
      <c r="C1268" s="18">
        <f>VLOOKUP(A1268,'VDs DUELOS'!$D$3:$F$1571,3,0)-B1268</f>
        <v>0</v>
      </c>
      <c r="D1268" s="228"/>
      <c r="E1268" s="230"/>
    </row>
    <row r="1269" spans="1:5" x14ac:dyDescent="0.25">
      <c r="A1269" s="253">
        <v>5527</v>
      </c>
      <c r="B1269">
        <v>360.05</v>
      </c>
      <c r="C1269" s="18">
        <f>VLOOKUP(A1269,'VDs DUELOS'!$D$3:$F$1571,3,0)-B1269</f>
        <v>0</v>
      </c>
      <c r="D1269" s="228"/>
      <c r="E1269" s="228"/>
    </row>
    <row r="1270" spans="1:5" x14ac:dyDescent="0.25">
      <c r="A1270" s="253">
        <v>5531</v>
      </c>
      <c r="B1270">
        <v>1716.9699999999998</v>
      </c>
      <c r="C1270" s="18">
        <f>VLOOKUP(A1270,'VDs DUELOS'!$D$3:$F$1571,3,0)-B1270</f>
        <v>0</v>
      </c>
      <c r="D1270" s="228"/>
      <c r="E1270" s="230"/>
    </row>
    <row r="1271" spans="1:5" x14ac:dyDescent="0.25">
      <c r="A1271" s="253">
        <v>5549</v>
      </c>
      <c r="B1271">
        <v>2259.77</v>
      </c>
      <c r="C1271" s="18">
        <f>VLOOKUP(A1271,'VDs DUELOS'!$D$3:$F$1571,3,0)-B1271</f>
        <v>0</v>
      </c>
      <c r="D1271" s="228"/>
      <c r="E1271" s="228"/>
    </row>
    <row r="1272" spans="1:5" x14ac:dyDescent="0.25">
      <c r="A1272" s="253">
        <v>5551</v>
      </c>
      <c r="B1272">
        <v>535.17000000000007</v>
      </c>
      <c r="C1272" s="18">
        <f>VLOOKUP(A1272,'VDs DUELOS'!$D$3:$F$1571,3,0)-B1272</f>
        <v>0</v>
      </c>
      <c r="D1272" s="228"/>
      <c r="E1272" s="230"/>
    </row>
    <row r="1273" spans="1:5" x14ac:dyDescent="0.25">
      <c r="A1273" s="253">
        <v>5558</v>
      </c>
      <c r="B1273">
        <v>2238.88</v>
      </c>
      <c r="C1273" s="18">
        <f>VLOOKUP(A1273,'VDs DUELOS'!$D$3:$F$1571,3,0)-B1273</f>
        <v>0</v>
      </c>
      <c r="D1273" s="228"/>
      <c r="E1273" s="230"/>
    </row>
    <row r="1274" spans="1:5" x14ac:dyDescent="0.25">
      <c r="A1274" s="253">
        <v>5559</v>
      </c>
      <c r="B1274">
        <v>896.97</v>
      </c>
      <c r="C1274" s="18">
        <f>VLOOKUP(A1274,'VDs DUELOS'!$D$3:$F$1571,3,0)-B1274</f>
        <v>0</v>
      </c>
      <c r="D1274" s="228"/>
      <c r="E1274" s="230"/>
    </row>
    <row r="1275" spans="1:5" x14ac:dyDescent="0.25">
      <c r="A1275" s="253">
        <v>556</v>
      </c>
      <c r="B1275">
        <v>7230.06</v>
      </c>
      <c r="C1275" s="18">
        <f>VLOOKUP(A1275,'VDs DUELOS'!$D$3:$F$1571,3,0)-B1275</f>
        <v>0</v>
      </c>
      <c r="D1275" s="228"/>
      <c r="E1275" s="230"/>
    </row>
    <row r="1276" spans="1:5" x14ac:dyDescent="0.25">
      <c r="A1276" s="253">
        <v>5562</v>
      </c>
      <c r="B1276">
        <v>192.24</v>
      </c>
      <c r="C1276" s="18">
        <f>VLOOKUP(A1276,'VDs DUELOS'!$D$3:$F$1571,3,0)-B1276</f>
        <v>0</v>
      </c>
      <c r="D1276" s="228"/>
      <c r="E1276" s="230"/>
    </row>
    <row r="1277" spans="1:5" x14ac:dyDescent="0.25">
      <c r="A1277" s="253">
        <v>558</v>
      </c>
      <c r="B1277">
        <v>1351.6100000000001</v>
      </c>
      <c r="C1277" s="18">
        <f>VLOOKUP(A1277,'VDs DUELOS'!$D$3:$F$1571,3,0)-B1277</f>
        <v>0</v>
      </c>
      <c r="D1277" s="228"/>
      <c r="E1277" s="228"/>
    </row>
    <row r="1278" spans="1:5" x14ac:dyDescent="0.25">
      <c r="A1278" s="253">
        <v>5589</v>
      </c>
      <c r="B1278">
        <v>620.30999999999995</v>
      </c>
      <c r="C1278" s="18">
        <f>VLOOKUP(A1278,'VDs DUELOS'!$D$3:$F$1571,3,0)-B1278</f>
        <v>0</v>
      </c>
      <c r="D1278" s="228"/>
      <c r="E1278" s="228"/>
    </row>
    <row r="1279" spans="1:5" x14ac:dyDescent="0.25">
      <c r="A1279" s="253">
        <v>5603</v>
      </c>
      <c r="B1279">
        <v>1669.0200000000002</v>
      </c>
      <c r="C1279" s="18">
        <f>VLOOKUP(A1279,'VDs DUELOS'!$D$3:$F$1571,3,0)-B1279</f>
        <v>0</v>
      </c>
      <c r="D1279" s="228"/>
      <c r="E1279" s="228"/>
    </row>
    <row r="1280" spans="1:5" x14ac:dyDescent="0.25">
      <c r="A1280" s="253">
        <v>5620</v>
      </c>
      <c r="B1280">
        <v>1525.6100000000001</v>
      </c>
      <c r="C1280" s="18">
        <f>VLOOKUP(A1280,'VDs DUELOS'!$D$3:$F$1571,3,0)-B1280</f>
        <v>0</v>
      </c>
      <c r="D1280" s="228"/>
      <c r="E1280" s="230"/>
    </row>
    <row r="1281" spans="1:5" x14ac:dyDescent="0.25">
      <c r="A1281" s="253">
        <v>5626</v>
      </c>
      <c r="B1281">
        <v>1216.75</v>
      </c>
      <c r="C1281" s="18">
        <f>VLOOKUP(A1281,'VDs DUELOS'!$D$3:$F$1571,3,0)-B1281</f>
        <v>0</v>
      </c>
      <c r="D1281" s="228"/>
      <c r="E1281" s="230"/>
    </row>
    <row r="1282" spans="1:5" x14ac:dyDescent="0.25">
      <c r="A1282" s="253">
        <v>5650</v>
      </c>
      <c r="B1282">
        <v>521.84999999999991</v>
      </c>
      <c r="C1282" s="18">
        <f>VLOOKUP(A1282,'VDs DUELOS'!$D$3:$F$1571,3,0)-B1282</f>
        <v>0</v>
      </c>
      <c r="D1282" s="228"/>
      <c r="E1282" s="230"/>
    </row>
    <row r="1283" spans="1:5" x14ac:dyDescent="0.25">
      <c r="A1283" s="253">
        <v>5664</v>
      </c>
      <c r="B1283">
        <v>1861.9099999999996</v>
      </c>
      <c r="C1283" s="18">
        <f>VLOOKUP(A1283,'VDs DUELOS'!$D$3:$F$1571,3,0)-B1283</f>
        <v>0</v>
      </c>
      <c r="D1283" s="228"/>
      <c r="E1283" s="228"/>
    </row>
    <row r="1284" spans="1:5" x14ac:dyDescent="0.25">
      <c r="A1284" s="253">
        <v>5666</v>
      </c>
      <c r="B1284">
        <v>1183.1100000000001</v>
      </c>
      <c r="C1284" s="18">
        <f>VLOOKUP(A1284,'VDs DUELOS'!$D$3:$F$1571,3,0)-B1284</f>
        <v>0</v>
      </c>
      <c r="D1284" s="228"/>
      <c r="E1284" s="230"/>
    </row>
    <row r="1285" spans="1:5" x14ac:dyDescent="0.25">
      <c r="A1285" s="253">
        <v>5670</v>
      </c>
      <c r="B1285">
        <v>2012.7400000000002</v>
      </c>
      <c r="C1285" s="18">
        <f>VLOOKUP(A1285,'VDs DUELOS'!$D$3:$F$1571,3,0)-B1285</f>
        <v>0</v>
      </c>
      <c r="D1285" s="228"/>
      <c r="E1285" s="228"/>
    </row>
    <row r="1286" spans="1:5" x14ac:dyDescent="0.25">
      <c r="A1286" s="253">
        <v>5679</v>
      </c>
      <c r="B1286">
        <v>3173.3199999999997</v>
      </c>
      <c r="C1286" s="18">
        <f>VLOOKUP(A1286,'VDs DUELOS'!$D$3:$F$1571,3,0)-B1286</f>
        <v>0</v>
      </c>
      <c r="D1286" s="228"/>
      <c r="E1286" s="230"/>
    </row>
    <row r="1287" spans="1:5" x14ac:dyDescent="0.25">
      <c r="A1287" s="253">
        <v>5727</v>
      </c>
      <c r="B1287">
        <v>1386.8899999999999</v>
      </c>
      <c r="C1287" s="18">
        <f>VLOOKUP(A1287,'VDs DUELOS'!$D$3:$F$1571,3,0)-B1287</f>
        <v>0</v>
      </c>
      <c r="D1287" s="228"/>
      <c r="E1287" s="230"/>
    </row>
    <row r="1288" spans="1:5" x14ac:dyDescent="0.25">
      <c r="A1288" s="253">
        <v>5753</v>
      </c>
      <c r="B1288">
        <v>158.51</v>
      </c>
      <c r="C1288" s="18">
        <f>VLOOKUP(A1288,'VDs DUELOS'!$D$3:$F$1571,3,0)-B1288</f>
        <v>0</v>
      </c>
      <c r="D1288" s="228"/>
      <c r="E1288" s="230"/>
    </row>
    <row r="1289" spans="1:5" x14ac:dyDescent="0.25">
      <c r="A1289" s="253">
        <v>5760</v>
      </c>
      <c r="B1289">
        <v>691.5</v>
      </c>
      <c r="C1289" s="18">
        <f>VLOOKUP(A1289,'VDs DUELOS'!$D$3:$F$1571,3,0)-B1289</f>
        <v>0</v>
      </c>
      <c r="D1289" s="228"/>
      <c r="E1289" s="230"/>
    </row>
    <row r="1290" spans="1:5" x14ac:dyDescent="0.25">
      <c r="A1290" s="253">
        <v>57941</v>
      </c>
      <c r="B1290">
        <v>1701.63</v>
      </c>
      <c r="C1290" s="18" t="e">
        <f>VLOOKUP(A1290,'VDs DUELOS'!$D$3:$F$1571,3,0)-B1290</f>
        <v>#N/A</v>
      </c>
      <c r="D1290" s="228"/>
      <c r="E1290" s="230"/>
    </row>
    <row r="1291" spans="1:5" x14ac:dyDescent="0.25">
      <c r="A1291" s="253">
        <v>57943</v>
      </c>
      <c r="B1291">
        <v>910.36</v>
      </c>
      <c r="C1291" s="18" t="e">
        <f>VLOOKUP(A1291,'VDs DUELOS'!$D$3:$F$1571,3,0)-B1291</f>
        <v>#N/A</v>
      </c>
      <c r="D1291" s="228"/>
      <c r="E1291" s="230"/>
    </row>
    <row r="1292" spans="1:5" x14ac:dyDescent="0.25">
      <c r="A1292" s="253">
        <v>58</v>
      </c>
      <c r="B1292">
        <v>1676.0500000000002</v>
      </c>
      <c r="C1292" s="18">
        <f>VLOOKUP(A1292,'VDs DUELOS'!$D$3:$F$1571,3,0)-B1292</f>
        <v>0</v>
      </c>
      <c r="D1292" s="228"/>
      <c r="E1292" s="230"/>
    </row>
    <row r="1293" spans="1:5" x14ac:dyDescent="0.25">
      <c r="A1293" s="253">
        <v>58005</v>
      </c>
      <c r="B1293">
        <v>48.9</v>
      </c>
      <c r="C1293" s="18" t="e">
        <f>VLOOKUP(A1293,'VDs DUELOS'!$D$3:$F$1571,3,0)-B1293</f>
        <v>#N/A</v>
      </c>
      <c r="D1293" s="228"/>
      <c r="E1293" s="230"/>
    </row>
    <row r="1294" spans="1:5" x14ac:dyDescent="0.25">
      <c r="A1294" s="253">
        <v>58012</v>
      </c>
      <c r="B1294">
        <v>2208.42</v>
      </c>
      <c r="C1294" s="18">
        <f>VLOOKUP(A1294,'VDs DUELOS'!$D$3:$F$1571,3,0)-B1294</f>
        <v>0</v>
      </c>
      <c r="D1294" s="228"/>
      <c r="E1294" s="230"/>
    </row>
    <row r="1295" spans="1:5" x14ac:dyDescent="0.25">
      <c r="A1295" s="253">
        <v>58035</v>
      </c>
      <c r="B1295">
        <v>2413.6999999999998</v>
      </c>
      <c r="C1295" s="18">
        <f>VLOOKUP(A1295,'VDs DUELOS'!$D$3:$F$1571,3,0)-B1295</f>
        <v>0</v>
      </c>
      <c r="D1295" s="228"/>
      <c r="E1295" s="230"/>
    </row>
    <row r="1296" spans="1:5" x14ac:dyDescent="0.25">
      <c r="A1296" s="253">
        <v>58037</v>
      </c>
      <c r="B1296">
        <v>1111.3900000000001</v>
      </c>
      <c r="C1296" s="18">
        <f>VLOOKUP(A1296,'VDs DUELOS'!$D$3:$F$1571,3,0)-B1296</f>
        <v>0</v>
      </c>
      <c r="D1296" s="228"/>
      <c r="E1296" s="230"/>
    </row>
    <row r="1297" spans="1:5" x14ac:dyDescent="0.25">
      <c r="A1297" s="253">
        <v>58057</v>
      </c>
      <c r="B1297">
        <v>1275.26</v>
      </c>
      <c r="C1297" s="18">
        <f>VLOOKUP(A1297,'VDs DUELOS'!$D$3:$F$1571,3,0)-B1297</f>
        <v>0</v>
      </c>
      <c r="D1297" s="228"/>
      <c r="E1297" s="230"/>
    </row>
    <row r="1298" spans="1:5" x14ac:dyDescent="0.25">
      <c r="A1298" s="253">
        <v>5807</v>
      </c>
      <c r="B1298">
        <v>1210.6000000000001</v>
      </c>
      <c r="C1298" s="18">
        <f>VLOOKUP(A1298,'VDs DUELOS'!$D$3:$F$1571,3,0)-B1298</f>
        <v>0</v>
      </c>
      <c r="D1298" s="228"/>
      <c r="E1298" s="230"/>
    </row>
    <row r="1299" spans="1:5" x14ac:dyDescent="0.25">
      <c r="A1299" s="253">
        <v>58085</v>
      </c>
      <c r="B1299">
        <v>1902.77</v>
      </c>
      <c r="C1299" s="18">
        <f>VLOOKUP(A1299,'VDs DUELOS'!$D$3:$F$1571,3,0)-B1299</f>
        <v>0</v>
      </c>
      <c r="D1299" s="228"/>
      <c r="E1299" s="230"/>
    </row>
    <row r="1300" spans="1:5" x14ac:dyDescent="0.25">
      <c r="A1300" s="253">
        <v>58090</v>
      </c>
      <c r="B1300">
        <v>1045.24</v>
      </c>
      <c r="C1300" s="18" t="e">
        <f>VLOOKUP(A1300,'VDs DUELOS'!$D$3:$F$1571,3,0)-B1300</f>
        <v>#N/A</v>
      </c>
      <c r="D1300" s="228"/>
      <c r="E1300" s="230"/>
    </row>
    <row r="1301" spans="1:5" x14ac:dyDescent="0.25">
      <c r="A1301" s="253">
        <v>58105</v>
      </c>
      <c r="B1301">
        <v>471.66</v>
      </c>
      <c r="C1301" s="18">
        <f>VLOOKUP(A1301,'VDs DUELOS'!$D$3:$F$1571,3,0)-B1301</f>
        <v>0</v>
      </c>
      <c r="D1301" s="228"/>
      <c r="E1301" s="230"/>
    </row>
    <row r="1302" spans="1:5" x14ac:dyDescent="0.25">
      <c r="A1302" s="253">
        <v>58118</v>
      </c>
      <c r="B1302">
        <v>257.45</v>
      </c>
      <c r="C1302" s="18">
        <f>VLOOKUP(A1302,'VDs DUELOS'!$D$3:$F$1571,3,0)-B1302</f>
        <v>0</v>
      </c>
      <c r="D1302" s="228"/>
      <c r="E1302" s="230"/>
    </row>
    <row r="1303" spans="1:5" x14ac:dyDescent="0.25">
      <c r="A1303" s="253">
        <v>58119</v>
      </c>
      <c r="B1303">
        <v>7977.8</v>
      </c>
      <c r="C1303" s="18">
        <f>VLOOKUP(A1303,'VDs DUELOS'!$D$3:$F$1571,3,0)-B1303</f>
        <v>0</v>
      </c>
      <c r="D1303" s="228"/>
      <c r="E1303" s="230"/>
    </row>
    <row r="1304" spans="1:5" x14ac:dyDescent="0.25">
      <c r="A1304" s="253">
        <v>5812</v>
      </c>
      <c r="B1304">
        <v>1001.73</v>
      </c>
      <c r="C1304" s="18">
        <f>VLOOKUP(A1304,'VDs DUELOS'!$D$3:$F$1571,3,0)-B1304</f>
        <v>0</v>
      </c>
      <c r="D1304" s="228"/>
      <c r="E1304" s="230"/>
    </row>
    <row r="1305" spans="1:5" x14ac:dyDescent="0.25">
      <c r="A1305" s="253">
        <v>58120</v>
      </c>
      <c r="B1305">
        <v>1862.19</v>
      </c>
      <c r="C1305" s="18">
        <f>VLOOKUP(A1305,'VDs DUELOS'!$D$3:$F$1571,3,0)-B1305</f>
        <v>0</v>
      </c>
      <c r="D1305" s="228"/>
      <c r="E1305" s="230"/>
    </row>
    <row r="1306" spans="1:5" x14ac:dyDescent="0.25">
      <c r="A1306" s="253">
        <v>58136</v>
      </c>
      <c r="B1306">
        <v>1055.92</v>
      </c>
      <c r="C1306" s="18">
        <f>VLOOKUP(A1306,'VDs DUELOS'!$D$3:$F$1571,3,0)-B1306</f>
        <v>0</v>
      </c>
      <c r="D1306" s="228"/>
      <c r="E1306" s="230"/>
    </row>
    <row r="1307" spans="1:5" x14ac:dyDescent="0.25">
      <c r="A1307" s="253">
        <v>58140</v>
      </c>
      <c r="B1307">
        <v>2452.29</v>
      </c>
      <c r="C1307" s="18">
        <f>VLOOKUP(A1307,'VDs DUELOS'!$D$3:$F$1571,3,0)-B1307</f>
        <v>0</v>
      </c>
      <c r="D1307" s="228"/>
      <c r="E1307" s="230"/>
    </row>
    <row r="1308" spans="1:5" x14ac:dyDescent="0.25">
      <c r="A1308" s="253">
        <v>58143</v>
      </c>
      <c r="B1308">
        <v>568.45000000000005</v>
      </c>
      <c r="C1308" s="18">
        <f>VLOOKUP(A1308,'VDs DUELOS'!$D$3:$F$1571,3,0)-B1308</f>
        <v>0</v>
      </c>
      <c r="D1308" s="228"/>
      <c r="E1308" s="230"/>
    </row>
    <row r="1309" spans="1:5" x14ac:dyDescent="0.25">
      <c r="A1309" s="253">
        <v>58144</v>
      </c>
      <c r="B1309">
        <v>1266.0899999999999</v>
      </c>
      <c r="C1309" s="18" t="e">
        <f>VLOOKUP(A1309,'VDs DUELOS'!$D$3:$F$1571,3,0)-B1309</f>
        <v>#N/A</v>
      </c>
      <c r="D1309" s="228"/>
      <c r="E1309" s="228"/>
    </row>
    <row r="1310" spans="1:5" x14ac:dyDescent="0.25">
      <c r="A1310" s="253">
        <v>58175</v>
      </c>
      <c r="B1310">
        <v>1601.29</v>
      </c>
      <c r="C1310" s="18">
        <f>VLOOKUP(A1310,'VDs DUELOS'!$D$3:$F$1571,3,0)-B1310</f>
        <v>0</v>
      </c>
      <c r="D1310" s="228"/>
      <c r="E1310" s="230"/>
    </row>
    <row r="1311" spans="1:5" x14ac:dyDescent="0.25">
      <c r="A1311" s="253">
        <v>58217</v>
      </c>
      <c r="B1311">
        <v>61.2</v>
      </c>
      <c r="C1311" s="18">
        <f>VLOOKUP(A1311,'VDs DUELOS'!$D$3:$F$1571,3,0)-B1311</f>
        <v>0</v>
      </c>
      <c r="D1311" s="228"/>
      <c r="E1311" s="230"/>
    </row>
    <row r="1312" spans="1:5" x14ac:dyDescent="0.25">
      <c r="A1312" s="253">
        <v>58241</v>
      </c>
      <c r="B1312">
        <v>1125.8599999999999</v>
      </c>
      <c r="C1312" s="18">
        <f>VLOOKUP(A1312,'VDs DUELOS'!$D$3:$F$1571,3,0)-B1312</f>
        <v>0</v>
      </c>
      <c r="D1312" s="228"/>
      <c r="E1312" s="230"/>
    </row>
    <row r="1313" spans="1:5" x14ac:dyDescent="0.25">
      <c r="A1313" s="253">
        <v>58245</v>
      </c>
      <c r="B1313">
        <v>1677.1699999999998</v>
      </c>
      <c r="C1313" s="18">
        <f>VLOOKUP(A1313,'VDs DUELOS'!$D$3:$F$1571,3,0)-B1313</f>
        <v>0</v>
      </c>
      <c r="D1313" s="228"/>
      <c r="E1313" s="230"/>
    </row>
    <row r="1314" spans="1:5" x14ac:dyDescent="0.25">
      <c r="A1314" s="253">
        <v>5826</v>
      </c>
      <c r="B1314">
        <v>1933.7399999999998</v>
      </c>
      <c r="C1314" s="18">
        <f>VLOOKUP(A1314,'VDs DUELOS'!$D$3:$F$1571,3,0)-B1314</f>
        <v>0</v>
      </c>
      <c r="D1314" s="228"/>
      <c r="E1314" s="230"/>
    </row>
    <row r="1315" spans="1:5" x14ac:dyDescent="0.25">
      <c r="A1315" s="253">
        <v>58282</v>
      </c>
      <c r="B1315">
        <v>800.41</v>
      </c>
      <c r="C1315" s="18">
        <f>VLOOKUP(A1315,'VDs DUELOS'!$D$3:$F$1571,3,0)-B1315</f>
        <v>0</v>
      </c>
      <c r="D1315" s="228"/>
      <c r="E1315" s="230"/>
    </row>
    <row r="1316" spans="1:5" x14ac:dyDescent="0.25">
      <c r="A1316" s="253">
        <v>58291</v>
      </c>
      <c r="B1316">
        <v>669.04</v>
      </c>
      <c r="C1316" s="18">
        <f>VLOOKUP(A1316,'VDs DUELOS'!$D$3:$F$1571,3,0)-B1316</f>
        <v>0</v>
      </c>
      <c r="D1316" s="228"/>
      <c r="E1316" s="230"/>
    </row>
    <row r="1317" spans="1:5" x14ac:dyDescent="0.25">
      <c r="A1317" s="253">
        <v>58297</v>
      </c>
      <c r="B1317">
        <v>1365.29</v>
      </c>
      <c r="C1317" s="18">
        <f>VLOOKUP(A1317,'VDs DUELOS'!$D$3:$F$1571,3,0)-B1317</f>
        <v>0</v>
      </c>
      <c r="D1317" s="228"/>
      <c r="E1317" s="230"/>
    </row>
    <row r="1318" spans="1:5" x14ac:dyDescent="0.25">
      <c r="A1318" s="253">
        <v>58298</v>
      </c>
      <c r="B1318">
        <v>1362.13</v>
      </c>
      <c r="C1318" s="18">
        <f>VLOOKUP(A1318,'VDs DUELOS'!$D$3:$F$1571,3,0)-B1318</f>
        <v>0</v>
      </c>
      <c r="D1318" s="228"/>
      <c r="E1318" s="230"/>
    </row>
    <row r="1319" spans="1:5" x14ac:dyDescent="0.25">
      <c r="A1319" s="253">
        <v>58309</v>
      </c>
      <c r="B1319">
        <v>1284.97</v>
      </c>
      <c r="C1319" s="18">
        <f>VLOOKUP(A1319,'VDs DUELOS'!$D$3:$F$1571,3,0)-B1319</f>
        <v>0</v>
      </c>
      <c r="D1319" s="228"/>
      <c r="E1319" s="230"/>
    </row>
    <row r="1320" spans="1:5" x14ac:dyDescent="0.25">
      <c r="A1320" s="253">
        <v>58382</v>
      </c>
      <c r="B1320">
        <v>752.53</v>
      </c>
      <c r="C1320" s="18">
        <f>VLOOKUP(A1320,'VDs DUELOS'!$D$3:$F$1571,3,0)-B1320</f>
        <v>0</v>
      </c>
      <c r="D1320" s="228"/>
      <c r="E1320" s="230"/>
    </row>
    <row r="1321" spans="1:5" x14ac:dyDescent="0.25">
      <c r="A1321" s="253">
        <v>58388</v>
      </c>
      <c r="B1321">
        <v>818.56999999999994</v>
      </c>
      <c r="C1321" s="18">
        <f>VLOOKUP(A1321,'VDs DUELOS'!$D$3:$F$1571,3,0)-B1321</f>
        <v>0</v>
      </c>
      <c r="D1321" s="228"/>
      <c r="E1321" s="228"/>
    </row>
    <row r="1322" spans="1:5" x14ac:dyDescent="0.25">
      <c r="A1322" s="253">
        <v>58389</v>
      </c>
      <c r="B1322">
        <v>1422.47</v>
      </c>
      <c r="C1322" s="18">
        <f>VLOOKUP(A1322,'VDs DUELOS'!$D$3:$F$1571,3,0)-B1322</f>
        <v>0</v>
      </c>
      <c r="D1322" s="228"/>
      <c r="E1322" s="230"/>
    </row>
    <row r="1323" spans="1:5" x14ac:dyDescent="0.25">
      <c r="A1323" s="253">
        <v>5842</v>
      </c>
      <c r="B1323">
        <v>2341.2499999999995</v>
      </c>
      <c r="C1323" s="18">
        <f>VLOOKUP(A1323,'VDs DUELOS'!$D$3:$F$1571,3,0)-B1323</f>
        <v>0</v>
      </c>
      <c r="D1323" s="228"/>
      <c r="E1323" s="230"/>
    </row>
    <row r="1324" spans="1:5" x14ac:dyDescent="0.25">
      <c r="A1324" s="253">
        <v>58468</v>
      </c>
      <c r="B1324">
        <v>1149.23</v>
      </c>
      <c r="C1324" s="18">
        <f>VLOOKUP(A1324,'VDs DUELOS'!$D$3:$F$1571,3,0)-B1324</f>
        <v>0</v>
      </c>
      <c r="D1324" s="228"/>
      <c r="E1324" s="228"/>
    </row>
    <row r="1325" spans="1:5" x14ac:dyDescent="0.25">
      <c r="A1325" s="253">
        <v>5850</v>
      </c>
      <c r="B1325">
        <v>537.92000000000007</v>
      </c>
      <c r="C1325" s="18">
        <f>VLOOKUP(A1325,'VDs DUELOS'!$D$3:$F$1571,3,0)-B1325</f>
        <v>0</v>
      </c>
      <c r="D1325" s="228"/>
      <c r="E1325" s="228"/>
    </row>
    <row r="1326" spans="1:5" x14ac:dyDescent="0.25">
      <c r="A1326" s="253">
        <v>58537</v>
      </c>
      <c r="B1326">
        <v>543.45999999999992</v>
      </c>
      <c r="C1326" s="18">
        <f>VLOOKUP(A1326,'VDs DUELOS'!$D$3:$F$1571,3,0)-B1326</f>
        <v>0</v>
      </c>
      <c r="D1326" s="228"/>
      <c r="E1326" s="230"/>
    </row>
    <row r="1327" spans="1:5" x14ac:dyDescent="0.25">
      <c r="A1327" s="253">
        <v>58539</v>
      </c>
      <c r="B1327">
        <v>1532.6200000000001</v>
      </c>
      <c r="C1327" s="18">
        <f>VLOOKUP(A1327,'VDs DUELOS'!$D$3:$F$1571,3,0)-B1327</f>
        <v>0</v>
      </c>
      <c r="D1327" s="228"/>
      <c r="E1327" s="228"/>
    </row>
    <row r="1328" spans="1:5" x14ac:dyDescent="0.25">
      <c r="A1328" s="253">
        <v>58543</v>
      </c>
      <c r="B1328">
        <v>3336.55</v>
      </c>
      <c r="C1328" s="18">
        <f>VLOOKUP(A1328,'VDs DUELOS'!$D$3:$F$1571,3,0)-B1328</f>
        <v>0</v>
      </c>
      <c r="D1328" s="228"/>
      <c r="E1328" s="230"/>
    </row>
    <row r="1329" spans="1:5" x14ac:dyDescent="0.25">
      <c r="A1329" s="253">
        <v>58547</v>
      </c>
      <c r="B1329">
        <v>1717.4299999999998</v>
      </c>
      <c r="C1329" s="18">
        <f>VLOOKUP(A1329,'VDs DUELOS'!$D$3:$F$1571,3,0)-B1329</f>
        <v>0</v>
      </c>
      <c r="D1329" s="228"/>
      <c r="E1329" s="230"/>
    </row>
    <row r="1330" spans="1:5" x14ac:dyDescent="0.25">
      <c r="A1330" s="253">
        <v>58558</v>
      </c>
      <c r="B1330">
        <v>713.62</v>
      </c>
      <c r="C1330" s="18">
        <f>VLOOKUP(A1330,'VDs DUELOS'!$D$3:$F$1571,3,0)-B1330</f>
        <v>0</v>
      </c>
      <c r="D1330" s="228"/>
      <c r="E1330" s="230"/>
    </row>
    <row r="1331" spans="1:5" x14ac:dyDescent="0.25">
      <c r="A1331" s="253">
        <v>58582</v>
      </c>
      <c r="B1331">
        <v>57.78</v>
      </c>
      <c r="C1331" s="18">
        <f>VLOOKUP(A1331,'VDs DUELOS'!$D$3:$F$1571,3,0)-B1331</f>
        <v>0</v>
      </c>
      <c r="D1331" s="228"/>
      <c r="E1331" s="230"/>
    </row>
    <row r="1332" spans="1:5" x14ac:dyDescent="0.25">
      <c r="A1332" s="253">
        <v>58592</v>
      </c>
      <c r="B1332">
        <v>2400.2799999999997</v>
      </c>
      <c r="C1332" s="18">
        <f>VLOOKUP(A1332,'VDs DUELOS'!$D$3:$F$1571,3,0)-B1332</f>
        <v>0</v>
      </c>
      <c r="D1332" s="228"/>
      <c r="E1332" s="230"/>
    </row>
    <row r="1333" spans="1:5" x14ac:dyDescent="0.25">
      <c r="A1333" s="253">
        <v>586</v>
      </c>
      <c r="B1333">
        <v>1218.71</v>
      </c>
      <c r="C1333" s="18">
        <f>VLOOKUP(A1333,'VDs DUELOS'!$D$3:$F$1571,3,0)-B1333</f>
        <v>0</v>
      </c>
      <c r="D1333" s="228"/>
      <c r="E1333" s="228"/>
    </row>
    <row r="1334" spans="1:5" x14ac:dyDescent="0.25">
      <c r="A1334" s="253">
        <v>58612</v>
      </c>
      <c r="B1334">
        <v>2412.3799999999997</v>
      </c>
      <c r="C1334" s="18">
        <f>VLOOKUP(A1334,'VDs DUELOS'!$D$3:$F$1571,3,0)-B1334</f>
        <v>0</v>
      </c>
      <c r="D1334" s="228"/>
      <c r="E1334" s="230"/>
    </row>
    <row r="1335" spans="1:5" x14ac:dyDescent="0.25">
      <c r="A1335" s="253">
        <v>58633</v>
      </c>
      <c r="B1335">
        <v>1902.1399999999999</v>
      </c>
      <c r="C1335" s="18">
        <f>VLOOKUP(A1335,'VDs DUELOS'!$D$3:$F$1571,3,0)-B1335</f>
        <v>0</v>
      </c>
      <c r="D1335" s="228"/>
      <c r="E1335" s="230"/>
    </row>
    <row r="1336" spans="1:5" x14ac:dyDescent="0.25">
      <c r="A1336" s="253">
        <v>58658</v>
      </c>
      <c r="B1336">
        <v>955.03000000000009</v>
      </c>
      <c r="C1336" s="18">
        <f>VLOOKUP(A1336,'VDs DUELOS'!$D$3:$F$1571,3,0)-B1336</f>
        <v>0</v>
      </c>
      <c r="D1336" s="228"/>
      <c r="E1336" s="230"/>
    </row>
    <row r="1337" spans="1:5" x14ac:dyDescent="0.25">
      <c r="A1337" s="253">
        <v>58695</v>
      </c>
      <c r="B1337">
        <v>598.36</v>
      </c>
      <c r="C1337" s="18">
        <f>VLOOKUP(A1337,'VDs DUELOS'!$D$3:$F$1571,3,0)-B1337</f>
        <v>0</v>
      </c>
      <c r="D1337" s="228"/>
      <c r="E1337" s="230"/>
    </row>
    <row r="1338" spans="1:5" x14ac:dyDescent="0.25">
      <c r="A1338" s="253">
        <v>58706</v>
      </c>
      <c r="B1338">
        <v>1708.5</v>
      </c>
      <c r="C1338" s="18">
        <f>VLOOKUP(A1338,'VDs DUELOS'!$D$3:$F$1571,3,0)-B1338</f>
        <v>0</v>
      </c>
      <c r="D1338" s="228"/>
      <c r="E1338" s="230"/>
    </row>
    <row r="1339" spans="1:5" x14ac:dyDescent="0.25">
      <c r="A1339" s="253">
        <v>5871</v>
      </c>
      <c r="B1339">
        <v>208.9</v>
      </c>
      <c r="C1339" s="18">
        <f>VLOOKUP(A1339,'VDs DUELOS'!$D$3:$F$1571,3,0)-B1339</f>
        <v>0</v>
      </c>
      <c r="D1339" s="228"/>
      <c r="E1339" s="230"/>
    </row>
    <row r="1340" spans="1:5" x14ac:dyDescent="0.25">
      <c r="A1340" s="253">
        <v>58716</v>
      </c>
      <c r="B1340">
        <v>1155.1199999999999</v>
      </c>
      <c r="C1340" s="18">
        <f>VLOOKUP(A1340,'VDs DUELOS'!$D$3:$F$1571,3,0)-B1340</f>
        <v>0</v>
      </c>
      <c r="D1340" s="228"/>
      <c r="E1340" s="230"/>
    </row>
    <row r="1341" spans="1:5" x14ac:dyDescent="0.25">
      <c r="A1341" s="253">
        <v>58755</v>
      </c>
      <c r="B1341">
        <v>1234.78</v>
      </c>
      <c r="C1341" s="18">
        <f>VLOOKUP(A1341,'VDs DUELOS'!$D$3:$F$1571,3,0)-B1341</f>
        <v>0</v>
      </c>
      <c r="D1341" s="228"/>
      <c r="E1341" s="230"/>
    </row>
    <row r="1342" spans="1:5" x14ac:dyDescent="0.25">
      <c r="A1342" s="253">
        <v>58795</v>
      </c>
      <c r="B1342">
        <v>1060.23</v>
      </c>
      <c r="C1342" s="18">
        <f>VLOOKUP(A1342,'VDs DUELOS'!$D$3:$F$1571,3,0)-B1342</f>
        <v>0</v>
      </c>
      <c r="D1342" s="228"/>
      <c r="E1342" s="230"/>
    </row>
    <row r="1343" spans="1:5" x14ac:dyDescent="0.25">
      <c r="A1343" s="253">
        <v>58815</v>
      </c>
      <c r="B1343">
        <v>1566.6899999999998</v>
      </c>
      <c r="C1343" s="18">
        <f>VLOOKUP(A1343,'VDs DUELOS'!$D$3:$F$1571,3,0)-B1343</f>
        <v>0</v>
      </c>
      <c r="D1343" s="228"/>
      <c r="E1343" s="230"/>
    </row>
    <row r="1344" spans="1:5" x14ac:dyDescent="0.25">
      <c r="A1344" s="253">
        <v>58833</v>
      </c>
      <c r="B1344">
        <v>878.57</v>
      </c>
      <c r="C1344" s="18">
        <f>VLOOKUP(A1344,'VDs DUELOS'!$D$3:$F$1571,3,0)-B1344</f>
        <v>0</v>
      </c>
      <c r="D1344" s="228"/>
      <c r="E1344" s="230"/>
    </row>
    <row r="1345" spans="1:5" x14ac:dyDescent="0.25">
      <c r="A1345" s="253">
        <v>58848</v>
      </c>
      <c r="B1345">
        <v>1037.93</v>
      </c>
      <c r="C1345" s="18">
        <f>VLOOKUP(A1345,'VDs DUELOS'!$D$3:$F$1571,3,0)-B1345</f>
        <v>0</v>
      </c>
      <c r="D1345" s="228"/>
      <c r="E1345" s="230"/>
    </row>
    <row r="1346" spans="1:5" x14ac:dyDescent="0.25">
      <c r="A1346" s="253">
        <v>58900</v>
      </c>
      <c r="B1346">
        <v>618.36</v>
      </c>
      <c r="C1346" s="18" t="e">
        <f>VLOOKUP(A1346,'VDs DUELOS'!$D$3:$F$1571,3,0)-B1346</f>
        <v>#N/A</v>
      </c>
      <c r="D1346" s="228"/>
      <c r="E1346" s="230"/>
    </row>
    <row r="1347" spans="1:5" x14ac:dyDescent="0.25">
      <c r="A1347" s="253">
        <v>58902</v>
      </c>
      <c r="B1347">
        <v>692.45</v>
      </c>
      <c r="C1347" s="18">
        <f>VLOOKUP(A1347,'VDs DUELOS'!$D$3:$F$1571,3,0)-B1347</f>
        <v>0</v>
      </c>
      <c r="D1347" s="228"/>
      <c r="E1347" s="230"/>
    </row>
    <row r="1348" spans="1:5" x14ac:dyDescent="0.25">
      <c r="A1348" s="253">
        <v>5894</v>
      </c>
      <c r="B1348">
        <v>1113.8699999999999</v>
      </c>
      <c r="C1348" s="18">
        <f>VLOOKUP(A1348,'VDs DUELOS'!$D$3:$F$1571,3,0)-B1348</f>
        <v>0</v>
      </c>
      <c r="D1348" s="228"/>
      <c r="E1348" s="230"/>
    </row>
    <row r="1349" spans="1:5" x14ac:dyDescent="0.25">
      <c r="A1349" s="253">
        <v>58944</v>
      </c>
      <c r="B1349">
        <v>600.21</v>
      </c>
      <c r="C1349" s="18">
        <f>VLOOKUP(A1349,'VDs DUELOS'!$D$3:$F$1571,3,0)-B1349</f>
        <v>0</v>
      </c>
      <c r="D1349" s="228"/>
      <c r="E1349" s="230"/>
    </row>
    <row r="1350" spans="1:5" x14ac:dyDescent="0.25">
      <c r="A1350" s="253">
        <v>58988</v>
      </c>
      <c r="B1350">
        <v>246.2</v>
      </c>
      <c r="C1350" s="18" t="e">
        <f>VLOOKUP(A1350,'VDs DUELOS'!$D$3:$F$1571,3,0)-B1350</f>
        <v>#N/A</v>
      </c>
      <c r="D1350" s="228"/>
      <c r="E1350" s="230"/>
    </row>
    <row r="1351" spans="1:5" x14ac:dyDescent="0.25">
      <c r="A1351" s="253">
        <v>58991</v>
      </c>
      <c r="B1351">
        <v>381.34</v>
      </c>
      <c r="C1351" s="18" t="e">
        <f>VLOOKUP(A1351,'VDs DUELOS'!$D$3:$F$1571,3,0)-B1351</f>
        <v>#N/A</v>
      </c>
      <c r="D1351" s="228"/>
      <c r="E1351" s="230"/>
    </row>
    <row r="1352" spans="1:5" x14ac:dyDescent="0.25">
      <c r="A1352" s="253">
        <v>58993</v>
      </c>
      <c r="B1352">
        <v>162.97999999999999</v>
      </c>
      <c r="C1352" s="18" t="e">
        <f>VLOOKUP(A1352,'VDs DUELOS'!$D$3:$F$1571,3,0)-B1352</f>
        <v>#N/A</v>
      </c>
      <c r="D1352" s="228"/>
      <c r="E1352" s="230"/>
    </row>
    <row r="1353" spans="1:5" x14ac:dyDescent="0.25">
      <c r="A1353" s="253">
        <v>593</v>
      </c>
      <c r="B1353">
        <v>1717.25</v>
      </c>
      <c r="C1353" s="18">
        <f>VLOOKUP(A1353,'VDs DUELOS'!$D$3:$F$1571,3,0)-B1353</f>
        <v>0</v>
      </c>
      <c r="D1353" s="228"/>
      <c r="E1353" s="230"/>
    </row>
    <row r="1354" spans="1:5" x14ac:dyDescent="0.25">
      <c r="A1354" s="253">
        <v>5938</v>
      </c>
      <c r="B1354">
        <v>256.36</v>
      </c>
      <c r="C1354" s="18">
        <f>VLOOKUP(A1354,'VDs DUELOS'!$D$3:$F$1571,3,0)-B1354</f>
        <v>0</v>
      </c>
      <c r="D1354" s="228"/>
      <c r="E1354" s="230"/>
    </row>
    <row r="1355" spans="1:5" x14ac:dyDescent="0.25">
      <c r="A1355" s="253">
        <v>594</v>
      </c>
      <c r="B1355">
        <v>2596.56</v>
      </c>
      <c r="C1355" s="18">
        <f>VLOOKUP(A1355,'VDs DUELOS'!$D$3:$F$1571,3,0)-B1355</f>
        <v>0</v>
      </c>
      <c r="D1355" s="228"/>
      <c r="E1355" s="230"/>
    </row>
    <row r="1356" spans="1:5" x14ac:dyDescent="0.25">
      <c r="A1356" s="253">
        <v>5963</v>
      </c>
      <c r="B1356">
        <v>951.96</v>
      </c>
      <c r="C1356" s="18">
        <f>VLOOKUP(A1356,'VDs DUELOS'!$D$3:$F$1571,3,0)-B1356</f>
        <v>0</v>
      </c>
      <c r="D1356" s="228"/>
      <c r="E1356" s="230"/>
    </row>
    <row r="1357" spans="1:5" x14ac:dyDescent="0.25">
      <c r="A1357" s="253">
        <v>5984</v>
      </c>
      <c r="B1357">
        <v>1913.67</v>
      </c>
      <c r="C1357" s="18">
        <f>VLOOKUP(A1357,'VDs DUELOS'!$D$3:$F$1571,3,0)-B1357</f>
        <v>0</v>
      </c>
      <c r="D1357" s="228"/>
      <c r="E1357" s="230"/>
    </row>
    <row r="1358" spans="1:5" x14ac:dyDescent="0.25">
      <c r="A1358" s="253">
        <v>5987</v>
      </c>
      <c r="B1358">
        <v>1801.8600000000001</v>
      </c>
      <c r="C1358" s="18">
        <f>VLOOKUP(A1358,'VDs DUELOS'!$D$3:$F$1571,3,0)-B1358</f>
        <v>0</v>
      </c>
      <c r="D1358" s="228"/>
      <c r="E1358" s="230"/>
    </row>
    <row r="1359" spans="1:5" x14ac:dyDescent="0.25">
      <c r="A1359" s="253">
        <v>6006</v>
      </c>
      <c r="B1359">
        <v>3030.62</v>
      </c>
      <c r="C1359" s="18">
        <f>VLOOKUP(A1359,'VDs DUELOS'!$D$3:$F$1571,3,0)-B1359</f>
        <v>0</v>
      </c>
      <c r="D1359" s="228"/>
      <c r="E1359" s="230"/>
    </row>
    <row r="1360" spans="1:5" x14ac:dyDescent="0.25">
      <c r="A1360" s="253">
        <v>601</v>
      </c>
      <c r="B1360">
        <v>2736.25</v>
      </c>
      <c r="C1360" s="18">
        <f>VLOOKUP(A1360,'VDs DUELOS'!$D$3:$F$1571,3,0)-B1360</f>
        <v>0</v>
      </c>
      <c r="D1360" s="228"/>
      <c r="E1360" s="230"/>
    </row>
    <row r="1361" spans="1:5" x14ac:dyDescent="0.25">
      <c r="A1361" s="253">
        <v>6016</v>
      </c>
      <c r="B1361">
        <v>601.1400000000001</v>
      </c>
      <c r="C1361" s="18">
        <f>VLOOKUP(A1361,'VDs DUELOS'!$D$3:$F$1571,3,0)-B1361</f>
        <v>0</v>
      </c>
      <c r="D1361" s="228"/>
      <c r="E1361" s="230"/>
    </row>
    <row r="1362" spans="1:5" x14ac:dyDescent="0.25">
      <c r="A1362" s="253">
        <v>6041</v>
      </c>
      <c r="B1362">
        <v>1712.99</v>
      </c>
      <c r="C1362" s="18">
        <f>VLOOKUP(A1362,'VDs DUELOS'!$D$3:$F$1571,3,0)-B1362</f>
        <v>0</v>
      </c>
      <c r="D1362" s="228"/>
      <c r="E1362" s="230"/>
    </row>
    <row r="1363" spans="1:5" x14ac:dyDescent="0.25">
      <c r="A1363" s="253">
        <v>606</v>
      </c>
      <c r="B1363">
        <v>1322.56</v>
      </c>
      <c r="C1363" s="18">
        <f>VLOOKUP(A1363,'VDs DUELOS'!$D$3:$F$1571,3,0)-B1363</f>
        <v>0</v>
      </c>
      <c r="D1363" s="228"/>
      <c r="E1363" s="230"/>
    </row>
    <row r="1364" spans="1:5" x14ac:dyDescent="0.25">
      <c r="A1364" s="253">
        <v>6075</v>
      </c>
      <c r="B1364">
        <v>957.26</v>
      </c>
      <c r="C1364" s="18">
        <f>VLOOKUP(A1364,'VDs DUELOS'!$D$3:$F$1571,3,0)-B1364</f>
        <v>0</v>
      </c>
      <c r="D1364" s="228"/>
      <c r="E1364" s="230"/>
    </row>
    <row r="1365" spans="1:5" x14ac:dyDescent="0.25">
      <c r="A1365" s="253">
        <v>6077</v>
      </c>
      <c r="B1365">
        <v>1506.97</v>
      </c>
      <c r="C1365" s="18">
        <f>VLOOKUP(A1365,'VDs DUELOS'!$D$3:$F$1571,3,0)-B1365</f>
        <v>0</v>
      </c>
      <c r="D1365" s="228"/>
      <c r="E1365" s="230"/>
    </row>
    <row r="1366" spans="1:5" x14ac:dyDescent="0.25">
      <c r="A1366" s="253">
        <v>6094</v>
      </c>
      <c r="B1366">
        <v>691.62</v>
      </c>
      <c r="C1366" s="18">
        <f>VLOOKUP(A1366,'VDs DUELOS'!$D$3:$F$1571,3,0)-B1366</f>
        <v>0</v>
      </c>
      <c r="D1366" s="228"/>
      <c r="E1366" s="230"/>
    </row>
    <row r="1367" spans="1:5" x14ac:dyDescent="0.25">
      <c r="A1367" s="253">
        <v>6120</v>
      </c>
      <c r="B1367">
        <v>963.65000000000009</v>
      </c>
      <c r="C1367" s="18">
        <f>VLOOKUP(A1367,'VDs DUELOS'!$D$3:$F$1571,3,0)-B1367</f>
        <v>0</v>
      </c>
      <c r="D1367" s="228"/>
      <c r="E1367" s="230"/>
    </row>
    <row r="1368" spans="1:5" x14ac:dyDescent="0.25">
      <c r="A1368" s="253">
        <v>6122</v>
      </c>
      <c r="B1368">
        <v>2718.17</v>
      </c>
      <c r="C1368" s="18">
        <f>VLOOKUP(A1368,'VDs DUELOS'!$D$3:$F$1571,3,0)-B1368</f>
        <v>0</v>
      </c>
      <c r="D1368" s="228"/>
      <c r="E1368" s="230"/>
    </row>
    <row r="1369" spans="1:5" x14ac:dyDescent="0.25">
      <c r="A1369" s="253">
        <v>6124</v>
      </c>
      <c r="B1369">
        <v>802.52</v>
      </c>
      <c r="C1369" s="18">
        <f>VLOOKUP(A1369,'VDs DUELOS'!$D$3:$F$1571,3,0)-B1369</f>
        <v>0</v>
      </c>
      <c r="D1369" s="228"/>
      <c r="E1369" s="230"/>
    </row>
    <row r="1370" spans="1:5" x14ac:dyDescent="0.25">
      <c r="A1370" s="253">
        <v>6133</v>
      </c>
      <c r="B1370">
        <v>824.3</v>
      </c>
      <c r="C1370" s="18">
        <f>VLOOKUP(A1370,'VDs DUELOS'!$D$3:$F$1571,3,0)-B1370</f>
        <v>0</v>
      </c>
      <c r="D1370" s="228"/>
      <c r="E1370" s="230"/>
    </row>
    <row r="1371" spans="1:5" x14ac:dyDescent="0.25">
      <c r="A1371" s="253">
        <v>6134</v>
      </c>
      <c r="B1371">
        <v>3012.67</v>
      </c>
      <c r="C1371" s="18">
        <f>VLOOKUP(A1371,'VDs DUELOS'!$D$3:$F$1571,3,0)-B1371</f>
        <v>0</v>
      </c>
      <c r="D1371" s="228"/>
      <c r="E1371" s="230"/>
    </row>
    <row r="1372" spans="1:5" x14ac:dyDescent="0.25">
      <c r="A1372" s="253">
        <v>6146</v>
      </c>
      <c r="B1372">
        <v>1017.6800000000001</v>
      </c>
      <c r="C1372" s="18">
        <f>VLOOKUP(A1372,'VDs DUELOS'!$D$3:$F$1571,3,0)-B1372</f>
        <v>0</v>
      </c>
      <c r="D1372" s="228"/>
      <c r="E1372" s="230"/>
    </row>
    <row r="1373" spans="1:5" x14ac:dyDescent="0.25">
      <c r="A1373" s="253">
        <v>6150</v>
      </c>
      <c r="B1373">
        <v>3700.09</v>
      </c>
      <c r="C1373" s="18">
        <f>VLOOKUP(A1373,'VDs DUELOS'!$D$3:$F$1571,3,0)-B1373</f>
        <v>0</v>
      </c>
      <c r="D1373" s="228"/>
      <c r="E1373" s="230"/>
    </row>
    <row r="1374" spans="1:5" x14ac:dyDescent="0.25">
      <c r="A1374" s="253">
        <v>6154</v>
      </c>
      <c r="B1374">
        <v>414.62</v>
      </c>
      <c r="C1374" s="18">
        <f>VLOOKUP(A1374,'VDs DUELOS'!$D$3:$F$1571,3,0)-B1374</f>
        <v>0</v>
      </c>
      <c r="D1374" s="228"/>
      <c r="E1374" s="230"/>
    </row>
    <row r="1375" spans="1:5" x14ac:dyDescent="0.25">
      <c r="A1375" s="253">
        <v>6158</v>
      </c>
      <c r="B1375">
        <v>2315.34</v>
      </c>
      <c r="C1375" s="18">
        <f>VLOOKUP(A1375,'VDs DUELOS'!$D$3:$F$1571,3,0)-B1375</f>
        <v>0</v>
      </c>
      <c r="D1375" s="228"/>
      <c r="E1375" s="230"/>
    </row>
    <row r="1376" spans="1:5" x14ac:dyDescent="0.25">
      <c r="A1376" s="253">
        <v>6172</v>
      </c>
      <c r="B1376">
        <v>444.29999999999995</v>
      </c>
      <c r="C1376" s="18">
        <f>VLOOKUP(A1376,'VDs DUELOS'!$D$3:$F$1571,3,0)-B1376</f>
        <v>0</v>
      </c>
      <c r="D1376" s="228"/>
      <c r="E1376" s="230"/>
    </row>
    <row r="1377" spans="1:5" x14ac:dyDescent="0.25">
      <c r="A1377" s="253">
        <v>6173</v>
      </c>
      <c r="B1377">
        <v>3071.55</v>
      </c>
      <c r="C1377" s="18">
        <f>VLOOKUP(A1377,'VDs DUELOS'!$D$3:$F$1571,3,0)-B1377</f>
        <v>0</v>
      </c>
      <c r="D1377" s="228"/>
      <c r="E1377" s="230"/>
    </row>
    <row r="1378" spans="1:5" x14ac:dyDescent="0.25">
      <c r="A1378" s="253">
        <v>6183</v>
      </c>
      <c r="B1378">
        <v>1810.8500000000001</v>
      </c>
      <c r="C1378" s="18">
        <f>VLOOKUP(A1378,'VDs DUELOS'!$D$3:$F$1571,3,0)-B1378</f>
        <v>0</v>
      </c>
      <c r="D1378" s="228"/>
      <c r="E1378" s="230"/>
    </row>
    <row r="1379" spans="1:5" x14ac:dyDescent="0.25">
      <c r="A1379" s="253">
        <v>6200</v>
      </c>
      <c r="B1379">
        <v>1633.14</v>
      </c>
      <c r="C1379" s="18">
        <f>VLOOKUP(A1379,'VDs DUELOS'!$D$3:$F$1571,3,0)-B1379</f>
        <v>0</v>
      </c>
      <c r="D1379" s="228"/>
      <c r="E1379" s="230"/>
    </row>
    <row r="1380" spans="1:5" x14ac:dyDescent="0.25">
      <c r="A1380" s="253">
        <v>6201</v>
      </c>
      <c r="B1380">
        <v>1216.0900000000001</v>
      </c>
      <c r="C1380" s="18">
        <f>VLOOKUP(A1380,'VDs DUELOS'!$D$3:$F$1571,3,0)-B1380</f>
        <v>0</v>
      </c>
      <c r="D1380" s="228"/>
      <c r="E1380" s="230"/>
    </row>
    <row r="1381" spans="1:5" x14ac:dyDescent="0.25">
      <c r="A1381" s="253">
        <v>6206</v>
      </c>
      <c r="B1381">
        <v>925.3</v>
      </c>
      <c r="C1381" s="18">
        <f>VLOOKUP(A1381,'VDs DUELOS'!$D$3:$F$1571,3,0)-B1381</f>
        <v>0</v>
      </c>
      <c r="D1381" s="228"/>
      <c r="E1381" s="230"/>
    </row>
    <row r="1382" spans="1:5" x14ac:dyDescent="0.25">
      <c r="A1382" s="253">
        <v>621</v>
      </c>
      <c r="B1382">
        <v>662.12</v>
      </c>
      <c r="C1382" s="18">
        <f>VLOOKUP(A1382,'VDs DUELOS'!$D$3:$F$1571,3,0)-B1382</f>
        <v>0</v>
      </c>
      <c r="D1382" s="228"/>
      <c r="E1382" s="230"/>
    </row>
    <row r="1383" spans="1:5" x14ac:dyDescent="0.25">
      <c r="A1383" s="253">
        <v>6224</v>
      </c>
      <c r="B1383">
        <v>1105.98</v>
      </c>
      <c r="C1383" s="18">
        <f>VLOOKUP(A1383,'VDs DUELOS'!$D$3:$F$1571,3,0)-B1383</f>
        <v>0</v>
      </c>
      <c r="D1383" s="228"/>
      <c r="E1383" s="230"/>
    </row>
    <row r="1384" spans="1:5" x14ac:dyDescent="0.25">
      <c r="A1384" s="253">
        <v>623</v>
      </c>
      <c r="B1384">
        <v>659.85</v>
      </c>
      <c r="C1384" s="18">
        <f>VLOOKUP(A1384,'VDs DUELOS'!$D$3:$F$1571,3,0)-B1384</f>
        <v>0</v>
      </c>
      <c r="D1384" s="228"/>
      <c r="E1384" s="230"/>
    </row>
    <row r="1385" spans="1:5" x14ac:dyDescent="0.25">
      <c r="A1385" s="253">
        <v>6243</v>
      </c>
      <c r="B1385">
        <v>1802.7600000000002</v>
      </c>
      <c r="C1385" s="18">
        <f>VLOOKUP(A1385,'VDs DUELOS'!$D$3:$F$1571,3,0)-B1385</f>
        <v>0</v>
      </c>
      <c r="D1385" s="228"/>
      <c r="E1385" s="230"/>
    </row>
    <row r="1386" spans="1:5" x14ac:dyDescent="0.25">
      <c r="A1386" s="253">
        <v>6246</v>
      </c>
      <c r="B1386">
        <v>3172.61</v>
      </c>
      <c r="C1386" s="18">
        <f>VLOOKUP(A1386,'VDs DUELOS'!$D$3:$F$1571,3,0)-B1386</f>
        <v>0</v>
      </c>
      <c r="D1386" s="228"/>
      <c r="E1386" s="230"/>
    </row>
    <row r="1387" spans="1:5" x14ac:dyDescent="0.25">
      <c r="A1387" s="253">
        <v>627</v>
      </c>
      <c r="B1387">
        <v>2065</v>
      </c>
      <c r="C1387" s="18">
        <f>VLOOKUP(A1387,'VDs DUELOS'!$D$3:$F$1571,3,0)-B1387</f>
        <v>0</v>
      </c>
      <c r="D1387" s="228"/>
      <c r="E1387" s="230"/>
    </row>
    <row r="1388" spans="1:5" x14ac:dyDescent="0.25">
      <c r="A1388" s="253">
        <v>629</v>
      </c>
      <c r="B1388">
        <v>281.75</v>
      </c>
      <c r="C1388" s="18">
        <f>VLOOKUP(A1388,'VDs DUELOS'!$D$3:$F$1571,3,0)-B1388</f>
        <v>0</v>
      </c>
      <c r="D1388" s="228"/>
      <c r="E1388" s="230"/>
    </row>
    <row r="1389" spans="1:5" x14ac:dyDescent="0.25">
      <c r="A1389" s="253">
        <v>6300</v>
      </c>
      <c r="B1389">
        <v>582.78</v>
      </c>
      <c r="C1389" s="18">
        <f>VLOOKUP(A1389,'VDs DUELOS'!$D$3:$F$1571,3,0)-B1389</f>
        <v>0</v>
      </c>
      <c r="D1389" s="228"/>
      <c r="E1389" s="230"/>
    </row>
    <row r="1390" spans="1:5" x14ac:dyDescent="0.25">
      <c r="A1390" s="253">
        <v>6302</v>
      </c>
      <c r="B1390">
        <v>1278.97</v>
      </c>
      <c r="C1390" s="18">
        <f>VLOOKUP(A1390,'VDs DUELOS'!$D$3:$F$1571,3,0)-B1390</f>
        <v>0</v>
      </c>
      <c r="D1390" s="228"/>
      <c r="E1390" s="230"/>
    </row>
    <row r="1391" spans="1:5" x14ac:dyDescent="0.25">
      <c r="A1391" s="253">
        <v>6331</v>
      </c>
      <c r="B1391">
        <v>1220.1500000000001</v>
      </c>
      <c r="C1391" s="18">
        <f>VLOOKUP(A1391,'VDs DUELOS'!$D$3:$F$1571,3,0)-B1391</f>
        <v>0</v>
      </c>
      <c r="D1391" s="228"/>
      <c r="E1391" s="230"/>
    </row>
    <row r="1392" spans="1:5" x14ac:dyDescent="0.25">
      <c r="A1392" s="253">
        <v>6335</v>
      </c>
      <c r="B1392">
        <v>1492.21</v>
      </c>
      <c r="C1392" s="18">
        <f>VLOOKUP(A1392,'VDs DUELOS'!$D$3:$F$1571,3,0)-B1392</f>
        <v>0</v>
      </c>
      <c r="D1392" s="228"/>
      <c r="E1392" s="230"/>
    </row>
    <row r="1393" spans="1:5" x14ac:dyDescent="0.25">
      <c r="A1393" s="253">
        <v>6336</v>
      </c>
      <c r="B1393">
        <v>698.97</v>
      </c>
      <c r="C1393" s="18">
        <f>VLOOKUP(A1393,'VDs DUELOS'!$D$3:$F$1571,3,0)-B1393</f>
        <v>0</v>
      </c>
      <c r="D1393" s="228"/>
      <c r="E1393" s="230"/>
    </row>
    <row r="1394" spans="1:5" x14ac:dyDescent="0.25">
      <c r="A1394" s="253">
        <v>6341</v>
      </c>
      <c r="B1394">
        <v>1020.77</v>
      </c>
      <c r="C1394" s="18">
        <f>VLOOKUP(A1394,'VDs DUELOS'!$D$3:$F$1571,3,0)-B1394</f>
        <v>0</v>
      </c>
      <c r="D1394" s="228"/>
      <c r="E1394" s="230"/>
    </row>
    <row r="1395" spans="1:5" x14ac:dyDescent="0.25">
      <c r="A1395" s="253">
        <v>6356</v>
      </c>
      <c r="B1395">
        <v>13761.130000000001</v>
      </c>
      <c r="C1395" s="18">
        <f>VLOOKUP(A1395,'VDs DUELOS'!$D$3:$F$1571,3,0)-B1395</f>
        <v>0</v>
      </c>
      <c r="D1395" s="228"/>
      <c r="E1395" s="230"/>
    </row>
    <row r="1396" spans="1:5" x14ac:dyDescent="0.25">
      <c r="A1396" s="253">
        <v>6363</v>
      </c>
      <c r="B1396">
        <v>3123.4700000000007</v>
      </c>
      <c r="C1396" s="18">
        <f>VLOOKUP(A1396,'VDs DUELOS'!$D$3:$F$1571,3,0)-B1396</f>
        <v>0</v>
      </c>
      <c r="D1396" s="228"/>
      <c r="E1396" s="230"/>
    </row>
    <row r="1397" spans="1:5" x14ac:dyDescent="0.25">
      <c r="A1397" s="253">
        <v>637</v>
      </c>
      <c r="B1397">
        <v>424.89000000000004</v>
      </c>
      <c r="C1397" s="18">
        <f>VLOOKUP(A1397,'VDs DUELOS'!$D$3:$F$1571,3,0)-B1397</f>
        <v>0</v>
      </c>
      <c r="D1397" s="228"/>
      <c r="E1397" s="230"/>
    </row>
    <row r="1398" spans="1:5" x14ac:dyDescent="0.25">
      <c r="A1398" s="253">
        <v>6375</v>
      </c>
      <c r="B1398">
        <v>2161.8000000000002</v>
      </c>
      <c r="C1398" s="18">
        <f>VLOOKUP(A1398,'VDs DUELOS'!$D$3:$F$1571,3,0)-B1398</f>
        <v>0</v>
      </c>
      <c r="D1398" s="228"/>
      <c r="E1398" s="230"/>
    </row>
    <row r="1399" spans="1:5" x14ac:dyDescent="0.25">
      <c r="A1399" s="253">
        <v>6376</v>
      </c>
      <c r="B1399">
        <v>3469.8900000000003</v>
      </c>
      <c r="C1399" s="18">
        <f>VLOOKUP(A1399,'VDs DUELOS'!$D$3:$F$1571,3,0)-B1399</f>
        <v>0</v>
      </c>
      <c r="D1399" s="228"/>
      <c r="E1399" s="230"/>
    </row>
    <row r="1400" spans="1:5" x14ac:dyDescent="0.25">
      <c r="A1400" s="253">
        <v>6379</v>
      </c>
      <c r="B1400">
        <v>1430.9099999999999</v>
      </c>
      <c r="C1400" s="18">
        <f>VLOOKUP(A1400,'VDs DUELOS'!$D$3:$F$1571,3,0)-B1400</f>
        <v>0</v>
      </c>
      <c r="D1400" s="228"/>
      <c r="E1400" s="230"/>
    </row>
    <row r="1401" spans="1:5" x14ac:dyDescent="0.25">
      <c r="A1401" s="253">
        <v>6397</v>
      </c>
      <c r="B1401">
        <v>2652.2999999999997</v>
      </c>
      <c r="C1401" s="18">
        <f>VLOOKUP(A1401,'VDs DUELOS'!$D$3:$F$1571,3,0)-B1401</f>
        <v>0</v>
      </c>
      <c r="D1401" s="228"/>
      <c r="E1401" s="230"/>
    </row>
    <row r="1402" spans="1:5" x14ac:dyDescent="0.25">
      <c r="A1402" s="253">
        <v>6400</v>
      </c>
      <c r="B1402">
        <v>1504.44</v>
      </c>
      <c r="C1402" s="18">
        <f>VLOOKUP(A1402,'VDs DUELOS'!$D$3:$F$1571,3,0)-B1402</f>
        <v>0</v>
      </c>
      <c r="D1402" s="228"/>
      <c r="E1402" s="230"/>
    </row>
    <row r="1403" spans="1:5" x14ac:dyDescent="0.25">
      <c r="A1403" s="253">
        <v>6403</v>
      </c>
      <c r="B1403">
        <v>2042.8500000000001</v>
      </c>
      <c r="C1403" s="18">
        <f>VLOOKUP(A1403,'VDs DUELOS'!$D$3:$F$1571,3,0)-B1403</f>
        <v>0</v>
      </c>
      <c r="D1403" s="228"/>
      <c r="E1403" s="230"/>
    </row>
    <row r="1404" spans="1:5" x14ac:dyDescent="0.25">
      <c r="A1404" s="253">
        <v>6404</v>
      </c>
      <c r="B1404">
        <v>3040.75</v>
      </c>
      <c r="C1404" s="18">
        <f>VLOOKUP(A1404,'VDs DUELOS'!$D$3:$F$1571,3,0)-B1404</f>
        <v>0</v>
      </c>
      <c r="D1404" s="228"/>
      <c r="E1404" s="230"/>
    </row>
    <row r="1405" spans="1:5" x14ac:dyDescent="0.25">
      <c r="A1405" s="253">
        <v>641</v>
      </c>
      <c r="B1405">
        <v>1289.9599999999998</v>
      </c>
      <c r="C1405" s="18">
        <f>VLOOKUP(A1405,'VDs DUELOS'!$D$3:$F$1571,3,0)-B1405</f>
        <v>0</v>
      </c>
      <c r="D1405" s="228"/>
      <c r="E1405" s="230"/>
    </row>
    <row r="1406" spans="1:5" x14ac:dyDescent="0.25">
      <c r="A1406" s="253">
        <v>6412</v>
      </c>
      <c r="B1406">
        <v>145.99</v>
      </c>
      <c r="C1406" s="18">
        <f>VLOOKUP(A1406,'VDs DUELOS'!$D$3:$F$1571,3,0)-B1406</f>
        <v>0</v>
      </c>
      <c r="D1406" s="228"/>
      <c r="E1406" s="230"/>
    </row>
    <row r="1407" spans="1:5" x14ac:dyDescent="0.25">
      <c r="A1407" s="253">
        <v>6476</v>
      </c>
      <c r="B1407">
        <v>836</v>
      </c>
      <c r="C1407" s="18">
        <f>VLOOKUP(A1407,'VDs DUELOS'!$D$3:$F$1571,3,0)-B1407</f>
        <v>0</v>
      </c>
      <c r="D1407" s="228"/>
      <c r="E1407" s="230"/>
    </row>
    <row r="1408" spans="1:5" x14ac:dyDescent="0.25">
      <c r="A1408" s="253">
        <v>6505</v>
      </c>
      <c r="B1408">
        <v>715.37</v>
      </c>
      <c r="C1408" s="18">
        <f>VLOOKUP(A1408,'VDs DUELOS'!$D$3:$F$1571,3,0)-B1408</f>
        <v>0</v>
      </c>
      <c r="D1408" s="228"/>
      <c r="E1408" s="230"/>
    </row>
    <row r="1409" spans="1:5" x14ac:dyDescent="0.25">
      <c r="A1409" s="253">
        <v>651</v>
      </c>
      <c r="B1409">
        <v>1391.8400000000001</v>
      </c>
      <c r="C1409" s="18">
        <f>VLOOKUP(A1409,'VDs DUELOS'!$D$3:$F$1571,3,0)-B1409</f>
        <v>0</v>
      </c>
      <c r="D1409" s="228"/>
      <c r="E1409" s="230"/>
    </row>
    <row r="1410" spans="1:5" x14ac:dyDescent="0.25">
      <c r="A1410" s="253">
        <v>6513</v>
      </c>
      <c r="B1410">
        <v>534.79999999999995</v>
      </c>
      <c r="C1410" s="18">
        <f>VLOOKUP(A1410,'VDs DUELOS'!$D$3:$F$1571,3,0)-B1410</f>
        <v>0</v>
      </c>
      <c r="D1410" s="228"/>
      <c r="E1410" s="230"/>
    </row>
    <row r="1411" spans="1:5" x14ac:dyDescent="0.25">
      <c r="A1411" s="253">
        <v>6516</v>
      </c>
      <c r="B1411">
        <v>1036.02</v>
      </c>
      <c r="C1411" s="18">
        <f>VLOOKUP(A1411,'VDs DUELOS'!$D$3:$F$1571,3,0)-B1411</f>
        <v>0</v>
      </c>
      <c r="D1411" s="228"/>
      <c r="E1411" s="230"/>
    </row>
    <row r="1412" spans="1:5" x14ac:dyDescent="0.25">
      <c r="A1412" s="253">
        <v>6532</v>
      </c>
      <c r="B1412">
        <v>862.22</v>
      </c>
      <c r="C1412" s="18">
        <f>VLOOKUP(A1412,'VDs DUELOS'!$D$3:$F$1571,3,0)-B1412</f>
        <v>0</v>
      </c>
      <c r="D1412" s="228"/>
      <c r="E1412" s="230"/>
    </row>
    <row r="1413" spans="1:5" x14ac:dyDescent="0.25">
      <c r="A1413" s="253">
        <v>6535</v>
      </c>
      <c r="B1413">
        <v>900</v>
      </c>
      <c r="C1413" s="18">
        <f>VLOOKUP(A1413,'VDs DUELOS'!$D$3:$F$1571,3,0)-B1413</f>
        <v>0</v>
      </c>
      <c r="D1413" s="228"/>
      <c r="E1413" s="230"/>
    </row>
    <row r="1414" spans="1:5" x14ac:dyDescent="0.25">
      <c r="A1414" s="253">
        <v>6538</v>
      </c>
      <c r="B1414">
        <v>1848.5300000000002</v>
      </c>
      <c r="C1414" s="18">
        <f>VLOOKUP(A1414,'VDs DUELOS'!$D$3:$F$1571,3,0)-B1414</f>
        <v>0</v>
      </c>
      <c r="D1414" s="228"/>
      <c r="E1414" s="230"/>
    </row>
    <row r="1415" spans="1:5" x14ac:dyDescent="0.25">
      <c r="A1415" s="253">
        <v>6554</v>
      </c>
      <c r="B1415">
        <v>625.74</v>
      </c>
      <c r="C1415" s="18">
        <f>VLOOKUP(A1415,'VDs DUELOS'!$D$3:$F$1571,3,0)-B1415</f>
        <v>0</v>
      </c>
      <c r="D1415" s="228"/>
      <c r="E1415" s="230"/>
    </row>
    <row r="1416" spans="1:5" x14ac:dyDescent="0.25">
      <c r="A1416" s="253">
        <v>6556</v>
      </c>
      <c r="B1416">
        <v>905.81999999999994</v>
      </c>
      <c r="C1416" s="18">
        <f>VLOOKUP(A1416,'VDs DUELOS'!$D$3:$F$1571,3,0)-B1416</f>
        <v>0</v>
      </c>
      <c r="D1416" s="228"/>
      <c r="E1416" s="230"/>
    </row>
    <row r="1417" spans="1:5" x14ac:dyDescent="0.25">
      <c r="A1417" s="253">
        <v>6581</v>
      </c>
      <c r="B1417">
        <v>1839.68</v>
      </c>
      <c r="C1417" s="18">
        <f>VLOOKUP(A1417,'VDs DUELOS'!$D$3:$F$1571,3,0)-B1417</f>
        <v>0</v>
      </c>
      <c r="D1417" s="228"/>
      <c r="E1417" s="230"/>
    </row>
    <row r="1418" spans="1:5" x14ac:dyDescent="0.25">
      <c r="A1418" s="253">
        <v>660</v>
      </c>
      <c r="B1418">
        <v>722.97</v>
      </c>
      <c r="C1418" s="18">
        <f>VLOOKUP(A1418,'VDs DUELOS'!$D$3:$F$1571,3,0)-B1418</f>
        <v>0</v>
      </c>
      <c r="D1418" s="228"/>
      <c r="E1418" s="230"/>
    </row>
    <row r="1419" spans="1:5" x14ac:dyDescent="0.25">
      <c r="A1419" s="253">
        <v>6622</v>
      </c>
      <c r="B1419">
        <v>472.8</v>
      </c>
      <c r="C1419" s="18">
        <f>VLOOKUP(A1419,'VDs DUELOS'!$D$3:$F$1571,3,0)-B1419</f>
        <v>0</v>
      </c>
      <c r="D1419" s="228"/>
      <c r="E1419" s="230"/>
    </row>
    <row r="1420" spans="1:5" x14ac:dyDescent="0.25">
      <c r="A1420" s="253">
        <v>6664</v>
      </c>
      <c r="B1420">
        <v>2731.8600000000006</v>
      </c>
      <c r="C1420" s="18">
        <f>VLOOKUP(A1420,'VDs DUELOS'!$D$3:$F$1571,3,0)-B1420</f>
        <v>0</v>
      </c>
      <c r="D1420" s="228"/>
      <c r="E1420" s="230"/>
    </row>
    <row r="1421" spans="1:5" x14ac:dyDescent="0.25">
      <c r="A1421" s="253">
        <v>6683</v>
      </c>
      <c r="B1421">
        <v>2541.4700000000003</v>
      </c>
      <c r="C1421" s="18">
        <f>VLOOKUP(A1421,'VDs DUELOS'!$D$3:$F$1571,3,0)-B1421</f>
        <v>0</v>
      </c>
      <c r="D1421" s="228"/>
      <c r="E1421" s="230"/>
    </row>
    <row r="1422" spans="1:5" x14ac:dyDescent="0.25">
      <c r="A1422" s="253">
        <v>6692</v>
      </c>
      <c r="B1422">
        <v>1390.0800000000002</v>
      </c>
      <c r="C1422" s="18">
        <f>VLOOKUP(A1422,'VDs DUELOS'!$D$3:$F$1571,3,0)-B1422</f>
        <v>0</v>
      </c>
      <c r="D1422" s="228"/>
      <c r="E1422" s="230"/>
    </row>
    <row r="1423" spans="1:5" x14ac:dyDescent="0.25">
      <c r="A1423" s="253">
        <v>6705</v>
      </c>
      <c r="B1423">
        <v>1655.31</v>
      </c>
      <c r="C1423" s="18">
        <f>VLOOKUP(A1423,'VDs DUELOS'!$D$3:$F$1571,3,0)-B1423</f>
        <v>0</v>
      </c>
      <c r="D1423" s="228"/>
      <c r="E1423" s="230"/>
    </row>
    <row r="1424" spans="1:5" x14ac:dyDescent="0.25">
      <c r="A1424" s="253">
        <v>6708</v>
      </c>
      <c r="B1424">
        <v>630.48</v>
      </c>
      <c r="C1424" s="18">
        <f>VLOOKUP(A1424,'VDs DUELOS'!$D$3:$F$1571,3,0)-B1424</f>
        <v>0</v>
      </c>
      <c r="D1424" s="228"/>
      <c r="E1424" s="230"/>
    </row>
    <row r="1425" spans="1:5" x14ac:dyDescent="0.25">
      <c r="A1425" s="253">
        <v>6749</v>
      </c>
      <c r="B1425">
        <v>2243.3599999999997</v>
      </c>
      <c r="C1425" s="18">
        <f>VLOOKUP(A1425,'VDs DUELOS'!$D$3:$F$1571,3,0)-B1425</f>
        <v>0</v>
      </c>
      <c r="D1425" s="228"/>
      <c r="E1425" s="230"/>
    </row>
    <row r="1426" spans="1:5" x14ac:dyDescent="0.25">
      <c r="A1426" s="253">
        <v>6752</v>
      </c>
      <c r="B1426">
        <v>955.83999999999992</v>
      </c>
      <c r="C1426" s="18">
        <f>VLOOKUP(A1426,'VDs DUELOS'!$D$3:$F$1571,3,0)-B1426</f>
        <v>0</v>
      </c>
      <c r="D1426" s="228"/>
      <c r="E1426" s="230"/>
    </row>
    <row r="1427" spans="1:5" x14ac:dyDescent="0.25">
      <c r="A1427" s="253">
        <v>6758</v>
      </c>
      <c r="B1427">
        <v>307.65999999999997</v>
      </c>
      <c r="C1427" s="18">
        <f>VLOOKUP(A1427,'VDs DUELOS'!$D$3:$F$1571,3,0)-B1427</f>
        <v>0</v>
      </c>
      <c r="D1427" s="228"/>
      <c r="E1427" s="230"/>
    </row>
    <row r="1428" spans="1:5" x14ac:dyDescent="0.25">
      <c r="A1428" s="253">
        <v>6795</v>
      </c>
      <c r="B1428">
        <v>1220.26</v>
      </c>
      <c r="C1428" s="18">
        <f>VLOOKUP(A1428,'VDs DUELOS'!$D$3:$F$1571,3,0)-B1428</f>
        <v>0</v>
      </c>
      <c r="D1428" s="228"/>
      <c r="E1428" s="230"/>
    </row>
    <row r="1429" spans="1:5" x14ac:dyDescent="0.25">
      <c r="A1429" s="253">
        <v>6797</v>
      </c>
      <c r="B1429">
        <v>227.95999999999998</v>
      </c>
      <c r="C1429" s="18">
        <f>VLOOKUP(A1429,'VDs DUELOS'!$D$3:$F$1571,3,0)-B1429</f>
        <v>0</v>
      </c>
      <c r="D1429" s="228"/>
      <c r="E1429" s="230"/>
    </row>
    <row r="1430" spans="1:5" x14ac:dyDescent="0.25">
      <c r="A1430" s="253">
        <v>6801</v>
      </c>
      <c r="B1430">
        <v>3461.29</v>
      </c>
      <c r="C1430" s="18">
        <f>VLOOKUP(A1430,'VDs DUELOS'!$D$3:$F$1571,3,0)-B1430</f>
        <v>0</v>
      </c>
      <c r="D1430" s="228"/>
      <c r="E1430" s="230"/>
    </row>
    <row r="1431" spans="1:5" x14ac:dyDescent="0.25">
      <c r="A1431" s="253">
        <v>6819</v>
      </c>
      <c r="B1431">
        <v>2983.1499999999996</v>
      </c>
      <c r="C1431" s="18">
        <f>VLOOKUP(A1431,'VDs DUELOS'!$D$3:$F$1571,3,0)-B1431</f>
        <v>0</v>
      </c>
      <c r="D1431" s="228"/>
      <c r="E1431" s="230"/>
    </row>
    <row r="1432" spans="1:5" x14ac:dyDescent="0.25">
      <c r="A1432" s="253">
        <v>6829</v>
      </c>
      <c r="B1432">
        <v>1397.72</v>
      </c>
      <c r="C1432" s="18">
        <f>VLOOKUP(A1432,'VDs DUELOS'!$D$3:$F$1571,3,0)-B1432</f>
        <v>0</v>
      </c>
      <c r="D1432" s="228"/>
      <c r="E1432" s="230"/>
    </row>
    <row r="1433" spans="1:5" x14ac:dyDescent="0.25">
      <c r="A1433" s="253">
        <v>683</v>
      </c>
      <c r="B1433">
        <v>1684.7600000000002</v>
      </c>
      <c r="C1433" s="18">
        <f>VLOOKUP(A1433,'VDs DUELOS'!$D$3:$F$1571,3,0)-B1433</f>
        <v>0</v>
      </c>
      <c r="D1433" s="228"/>
      <c r="E1433" s="230"/>
    </row>
    <row r="1434" spans="1:5" x14ac:dyDescent="0.25">
      <c r="A1434" s="253">
        <v>6833</v>
      </c>
      <c r="B1434">
        <v>1094.74</v>
      </c>
      <c r="C1434" s="18">
        <f>VLOOKUP(A1434,'VDs DUELOS'!$D$3:$F$1571,3,0)-B1434</f>
        <v>0</v>
      </c>
      <c r="D1434" s="228"/>
      <c r="E1434" s="230"/>
    </row>
    <row r="1435" spans="1:5" x14ac:dyDescent="0.25">
      <c r="A1435" s="253">
        <v>6840</v>
      </c>
      <c r="B1435">
        <v>1137.1399999999999</v>
      </c>
      <c r="C1435" s="18">
        <f>VLOOKUP(A1435,'VDs DUELOS'!$D$3:$F$1571,3,0)-B1435</f>
        <v>0</v>
      </c>
      <c r="D1435" s="228"/>
      <c r="E1435" s="230"/>
    </row>
    <row r="1436" spans="1:5" x14ac:dyDescent="0.25">
      <c r="A1436" s="253">
        <v>6853</v>
      </c>
      <c r="B1436">
        <v>1588.91</v>
      </c>
      <c r="C1436" s="18">
        <f>VLOOKUP(A1436,'VDs DUELOS'!$D$3:$F$1571,3,0)-B1436</f>
        <v>0</v>
      </c>
      <c r="D1436" s="228"/>
      <c r="E1436" s="230"/>
    </row>
    <row r="1437" spans="1:5" x14ac:dyDescent="0.25">
      <c r="A1437" s="253">
        <v>6854</v>
      </c>
      <c r="B1437">
        <v>750.14</v>
      </c>
      <c r="C1437" s="18">
        <f>VLOOKUP(A1437,'VDs DUELOS'!$D$3:$F$1571,3,0)-B1437</f>
        <v>0</v>
      </c>
      <c r="D1437" s="228"/>
      <c r="E1437" s="230"/>
    </row>
    <row r="1438" spans="1:5" x14ac:dyDescent="0.25">
      <c r="A1438" s="253">
        <v>6859</v>
      </c>
      <c r="B1438">
        <v>1474.83</v>
      </c>
      <c r="C1438" s="18">
        <f>VLOOKUP(A1438,'VDs DUELOS'!$D$3:$F$1571,3,0)-B1438</f>
        <v>0</v>
      </c>
      <c r="D1438" s="228"/>
      <c r="E1438" s="230"/>
    </row>
    <row r="1439" spans="1:5" x14ac:dyDescent="0.25">
      <c r="A1439" s="253">
        <v>6867</v>
      </c>
      <c r="B1439">
        <v>1410.96</v>
      </c>
      <c r="C1439" s="18">
        <f>VLOOKUP(A1439,'VDs DUELOS'!$D$3:$F$1571,3,0)-B1439</f>
        <v>0</v>
      </c>
      <c r="D1439" s="228"/>
      <c r="E1439" s="230"/>
    </row>
    <row r="1440" spans="1:5" x14ac:dyDescent="0.25">
      <c r="A1440" s="253">
        <v>6868</v>
      </c>
      <c r="B1440">
        <v>3246.0199999999995</v>
      </c>
      <c r="C1440" s="18">
        <f>VLOOKUP(A1440,'VDs DUELOS'!$D$3:$F$1571,3,0)-B1440</f>
        <v>0</v>
      </c>
      <c r="D1440" s="228"/>
      <c r="E1440" s="230"/>
    </row>
    <row r="1441" spans="1:5" x14ac:dyDescent="0.25">
      <c r="A1441" s="253">
        <v>6870</v>
      </c>
      <c r="B1441">
        <v>2402.21</v>
      </c>
      <c r="C1441" s="18">
        <f>VLOOKUP(A1441,'VDs DUELOS'!$D$3:$F$1571,3,0)-B1441</f>
        <v>0</v>
      </c>
      <c r="D1441" s="228"/>
      <c r="E1441" s="230"/>
    </row>
    <row r="1442" spans="1:5" x14ac:dyDescent="0.25">
      <c r="A1442" s="253">
        <v>6886</v>
      </c>
      <c r="B1442">
        <v>2280.89</v>
      </c>
      <c r="C1442" s="18">
        <f>VLOOKUP(A1442,'VDs DUELOS'!$D$3:$F$1571,3,0)-B1442</f>
        <v>0</v>
      </c>
      <c r="D1442" s="228"/>
      <c r="E1442" s="230"/>
    </row>
    <row r="1443" spans="1:5" x14ac:dyDescent="0.25">
      <c r="A1443" s="253">
        <v>691</v>
      </c>
      <c r="B1443">
        <v>2087.58</v>
      </c>
      <c r="C1443" s="18">
        <f>VLOOKUP(A1443,'VDs DUELOS'!$D$3:$F$1571,3,0)-B1443</f>
        <v>0</v>
      </c>
      <c r="D1443" s="228"/>
      <c r="E1443" s="230"/>
    </row>
    <row r="1444" spans="1:5" x14ac:dyDescent="0.25">
      <c r="A1444" s="253">
        <v>6929</v>
      </c>
      <c r="B1444">
        <v>886.42999999999984</v>
      </c>
      <c r="C1444" s="18">
        <f>VLOOKUP(A1444,'VDs DUELOS'!$D$3:$F$1571,3,0)-B1444</f>
        <v>0</v>
      </c>
      <c r="D1444" s="228"/>
      <c r="E1444" s="230"/>
    </row>
    <row r="1445" spans="1:5" x14ac:dyDescent="0.25">
      <c r="A1445" s="253">
        <v>698</v>
      </c>
      <c r="B1445">
        <v>1307.98</v>
      </c>
      <c r="C1445" s="18">
        <f>VLOOKUP(A1445,'VDs DUELOS'!$D$3:$F$1571,3,0)-B1445</f>
        <v>0</v>
      </c>
      <c r="D1445" s="228"/>
      <c r="E1445" s="230"/>
    </row>
    <row r="1446" spans="1:5" x14ac:dyDescent="0.25">
      <c r="A1446" s="253">
        <v>700</v>
      </c>
      <c r="B1446">
        <v>2956.17</v>
      </c>
      <c r="C1446" s="18">
        <f>VLOOKUP(A1446,'VDs DUELOS'!$D$3:$F$1571,3,0)-B1446</f>
        <v>0</v>
      </c>
      <c r="D1446" s="228"/>
      <c r="E1446" s="230"/>
    </row>
    <row r="1447" spans="1:5" x14ac:dyDescent="0.25">
      <c r="A1447" s="253">
        <v>701</v>
      </c>
      <c r="B1447">
        <v>2247.38</v>
      </c>
      <c r="C1447" s="18">
        <f>VLOOKUP(A1447,'VDs DUELOS'!$D$3:$F$1571,3,0)-B1447</f>
        <v>0</v>
      </c>
      <c r="D1447" s="228"/>
      <c r="E1447" s="230"/>
    </row>
    <row r="1448" spans="1:5" x14ac:dyDescent="0.25">
      <c r="A1448" s="253">
        <v>7012</v>
      </c>
      <c r="B1448">
        <v>2641.57</v>
      </c>
      <c r="C1448" s="18">
        <f>VLOOKUP(A1448,'VDs DUELOS'!$D$3:$F$1571,3,0)-B1448</f>
        <v>0</v>
      </c>
      <c r="D1448" s="228"/>
      <c r="E1448" s="230"/>
    </row>
    <row r="1449" spans="1:5" x14ac:dyDescent="0.25">
      <c r="A1449" s="253">
        <v>7026</v>
      </c>
      <c r="B1449">
        <v>0</v>
      </c>
      <c r="C1449" s="18">
        <f>VLOOKUP(A1449,'VDs DUELOS'!$D$3:$F$1571,3,0)-B1449</f>
        <v>0</v>
      </c>
      <c r="D1449" s="228"/>
      <c r="E1449" s="230"/>
    </row>
    <row r="1450" spans="1:5" x14ac:dyDescent="0.25">
      <c r="A1450" s="253">
        <v>7057</v>
      </c>
      <c r="B1450">
        <v>1597.5099999999998</v>
      </c>
      <c r="C1450" s="18">
        <f>VLOOKUP(A1450,'VDs DUELOS'!$D$3:$F$1571,3,0)-B1450</f>
        <v>0</v>
      </c>
      <c r="D1450" s="228"/>
      <c r="E1450" s="230"/>
    </row>
    <row r="1451" spans="1:5" x14ac:dyDescent="0.25">
      <c r="A1451" s="253">
        <v>7084</v>
      </c>
      <c r="B1451">
        <v>1962.6299999999999</v>
      </c>
      <c r="C1451" s="18">
        <f>VLOOKUP(A1451,'VDs DUELOS'!$D$3:$F$1571,3,0)-B1451</f>
        <v>0</v>
      </c>
      <c r="D1451" s="228"/>
      <c r="E1451" s="230"/>
    </row>
    <row r="1452" spans="1:5" x14ac:dyDescent="0.25">
      <c r="A1452" s="253">
        <v>7088</v>
      </c>
      <c r="B1452">
        <v>2176.34</v>
      </c>
      <c r="C1452" s="18">
        <f>VLOOKUP(A1452,'VDs DUELOS'!$D$3:$F$1571,3,0)-B1452</f>
        <v>0</v>
      </c>
      <c r="D1452" s="228"/>
      <c r="E1452" s="230"/>
    </row>
    <row r="1453" spans="1:5" x14ac:dyDescent="0.25">
      <c r="A1453" s="253">
        <v>71</v>
      </c>
      <c r="B1453">
        <v>2476.85</v>
      </c>
      <c r="C1453" s="18">
        <f>VLOOKUP(A1453,'VDs DUELOS'!$D$3:$F$1571,3,0)-B1453</f>
        <v>0</v>
      </c>
      <c r="D1453" s="228"/>
      <c r="E1453" s="230"/>
    </row>
    <row r="1454" spans="1:5" x14ac:dyDescent="0.25">
      <c r="A1454" s="253">
        <v>7105</v>
      </c>
      <c r="B1454">
        <v>1350.31</v>
      </c>
      <c r="C1454" s="18">
        <f>VLOOKUP(A1454,'VDs DUELOS'!$D$3:$F$1571,3,0)-B1454</f>
        <v>0</v>
      </c>
      <c r="D1454" s="228"/>
      <c r="E1454" s="230"/>
    </row>
    <row r="1455" spans="1:5" x14ac:dyDescent="0.25">
      <c r="A1455" s="253">
        <v>7117</v>
      </c>
      <c r="B1455">
        <v>640.22</v>
      </c>
      <c r="C1455" s="18">
        <f>VLOOKUP(A1455,'VDs DUELOS'!$D$3:$F$1571,3,0)-B1455</f>
        <v>0</v>
      </c>
      <c r="D1455" s="228"/>
      <c r="E1455" s="230"/>
    </row>
    <row r="1456" spans="1:5" x14ac:dyDescent="0.25">
      <c r="A1456" s="253">
        <v>7127</v>
      </c>
      <c r="B1456">
        <v>2447.77</v>
      </c>
      <c r="C1456" s="18">
        <f>VLOOKUP(A1456,'VDs DUELOS'!$D$3:$F$1571,3,0)-B1456</f>
        <v>0</v>
      </c>
      <c r="D1456" s="228"/>
      <c r="E1456" s="230"/>
    </row>
    <row r="1457" spans="1:5" x14ac:dyDescent="0.25">
      <c r="A1457" s="253">
        <v>7187</v>
      </c>
      <c r="B1457">
        <v>1114.1500000000001</v>
      </c>
      <c r="C1457" s="18">
        <f>VLOOKUP(A1457,'VDs DUELOS'!$D$3:$F$1571,3,0)-B1457</f>
        <v>0</v>
      </c>
      <c r="D1457" s="228"/>
      <c r="E1457" s="230"/>
    </row>
    <row r="1458" spans="1:5" x14ac:dyDescent="0.25">
      <c r="A1458" s="253">
        <v>720</v>
      </c>
      <c r="B1458">
        <v>1133.2</v>
      </c>
      <c r="C1458" s="18">
        <f>VLOOKUP(A1458,'VDs DUELOS'!$D$3:$F$1571,3,0)-B1458</f>
        <v>0</v>
      </c>
      <c r="D1458" s="228"/>
      <c r="E1458" s="230"/>
    </row>
    <row r="1459" spans="1:5" x14ac:dyDescent="0.25">
      <c r="A1459" s="253">
        <v>7212</v>
      </c>
      <c r="B1459">
        <v>546.38</v>
      </c>
      <c r="C1459" s="18">
        <f>VLOOKUP(A1459,'VDs DUELOS'!$D$3:$F$1571,3,0)-B1459</f>
        <v>0</v>
      </c>
      <c r="D1459" s="228"/>
      <c r="E1459" s="230"/>
    </row>
    <row r="1460" spans="1:5" x14ac:dyDescent="0.25">
      <c r="A1460" s="253">
        <v>7225</v>
      </c>
      <c r="B1460">
        <v>804.42000000000007</v>
      </c>
      <c r="C1460" s="18">
        <f>VLOOKUP(A1460,'VDs DUELOS'!$D$3:$F$1571,3,0)-B1460</f>
        <v>0</v>
      </c>
      <c r="D1460" s="228"/>
      <c r="E1460" s="230"/>
    </row>
    <row r="1461" spans="1:5" x14ac:dyDescent="0.25">
      <c r="A1461" s="253">
        <v>7254</v>
      </c>
      <c r="B1461">
        <v>1489.6699999999998</v>
      </c>
      <c r="C1461" s="18">
        <f>VLOOKUP(A1461,'VDs DUELOS'!$D$3:$F$1571,3,0)-B1461</f>
        <v>0</v>
      </c>
      <c r="D1461" s="228"/>
      <c r="E1461" s="230"/>
    </row>
    <row r="1462" spans="1:5" x14ac:dyDescent="0.25">
      <c r="A1462" s="253">
        <v>726</v>
      </c>
      <c r="B1462">
        <v>1571.77</v>
      </c>
      <c r="C1462" s="18">
        <f>VLOOKUP(A1462,'VDs DUELOS'!$D$3:$F$1571,3,0)-B1462</f>
        <v>0</v>
      </c>
      <c r="D1462" s="228"/>
      <c r="E1462" s="230"/>
    </row>
    <row r="1463" spans="1:5" x14ac:dyDescent="0.25">
      <c r="A1463" s="253">
        <v>728</v>
      </c>
      <c r="B1463">
        <v>729.39</v>
      </c>
      <c r="C1463" s="18">
        <f>VLOOKUP(A1463,'VDs DUELOS'!$D$3:$F$1571,3,0)-B1463</f>
        <v>0</v>
      </c>
      <c r="D1463" s="228"/>
      <c r="E1463" s="230"/>
    </row>
    <row r="1464" spans="1:5" x14ac:dyDescent="0.25">
      <c r="A1464" s="253">
        <v>7295</v>
      </c>
      <c r="B1464">
        <v>1033.43</v>
      </c>
      <c r="C1464" s="18">
        <f>VLOOKUP(A1464,'VDs DUELOS'!$D$3:$F$1571,3,0)-B1464</f>
        <v>0</v>
      </c>
      <c r="D1464" s="228"/>
      <c r="E1464" s="230"/>
    </row>
    <row r="1465" spans="1:5" x14ac:dyDescent="0.25">
      <c r="A1465" s="253">
        <v>7297</v>
      </c>
      <c r="B1465">
        <v>3012.99</v>
      </c>
      <c r="C1465" s="18">
        <f>VLOOKUP(A1465,'VDs DUELOS'!$D$3:$F$1571,3,0)-B1465</f>
        <v>0</v>
      </c>
      <c r="D1465" s="228"/>
      <c r="E1465" s="230"/>
    </row>
    <row r="1466" spans="1:5" x14ac:dyDescent="0.25">
      <c r="A1466" s="253">
        <v>7304</v>
      </c>
      <c r="B1466">
        <v>1566.98</v>
      </c>
      <c r="C1466" s="18">
        <f>VLOOKUP(A1466,'VDs DUELOS'!$D$3:$F$1571,3,0)-B1466</f>
        <v>0</v>
      </c>
      <c r="D1466" s="228"/>
      <c r="E1466" s="230"/>
    </row>
    <row r="1467" spans="1:5" x14ac:dyDescent="0.25">
      <c r="A1467" s="253">
        <v>7307</v>
      </c>
      <c r="B1467">
        <v>1951.3100000000002</v>
      </c>
      <c r="C1467" s="18">
        <f>VLOOKUP(A1467,'VDs DUELOS'!$D$3:$F$1571,3,0)-B1467</f>
        <v>0</v>
      </c>
      <c r="D1467" s="228"/>
      <c r="E1467" s="230"/>
    </row>
    <row r="1468" spans="1:5" x14ac:dyDescent="0.25">
      <c r="A1468" s="253">
        <v>7317</v>
      </c>
      <c r="B1468">
        <v>1901.79</v>
      </c>
      <c r="C1468" s="18">
        <f>VLOOKUP(A1468,'VDs DUELOS'!$D$3:$F$1571,3,0)-B1468</f>
        <v>0</v>
      </c>
      <c r="D1468" s="228"/>
      <c r="E1468" s="230"/>
    </row>
    <row r="1469" spans="1:5" x14ac:dyDescent="0.25">
      <c r="A1469" s="253">
        <v>7318</v>
      </c>
      <c r="B1469">
        <v>1770.1</v>
      </c>
      <c r="C1469" s="18">
        <f>VLOOKUP(A1469,'VDs DUELOS'!$D$3:$F$1571,3,0)-B1469</f>
        <v>0</v>
      </c>
      <c r="D1469" s="228"/>
      <c r="E1469" s="230"/>
    </row>
    <row r="1470" spans="1:5" x14ac:dyDescent="0.25">
      <c r="A1470" s="253">
        <v>7323</v>
      </c>
      <c r="B1470">
        <v>2779.6000000000004</v>
      </c>
      <c r="C1470" s="18">
        <f>VLOOKUP(A1470,'VDs DUELOS'!$D$3:$F$1571,3,0)-B1470</f>
        <v>0</v>
      </c>
      <c r="D1470" s="228"/>
      <c r="E1470" s="230"/>
    </row>
    <row r="1471" spans="1:5" x14ac:dyDescent="0.25">
      <c r="A1471" s="253">
        <v>7324</v>
      </c>
      <c r="B1471">
        <v>1694.67</v>
      </c>
      <c r="C1471" s="18">
        <f>VLOOKUP(A1471,'VDs DUELOS'!$D$3:$F$1571,3,0)-B1471</f>
        <v>0</v>
      </c>
      <c r="D1471" s="228"/>
      <c r="E1471" s="230"/>
    </row>
    <row r="1472" spans="1:5" x14ac:dyDescent="0.25">
      <c r="A1472" s="253">
        <v>7327</v>
      </c>
      <c r="B1472">
        <v>1022.4300000000001</v>
      </c>
      <c r="C1472" s="18">
        <f>VLOOKUP(A1472,'VDs DUELOS'!$D$3:$F$1571,3,0)-B1472</f>
        <v>0</v>
      </c>
      <c r="D1472" s="228"/>
      <c r="E1472" s="230"/>
    </row>
    <row r="1473" spans="1:5" x14ac:dyDescent="0.25">
      <c r="A1473" s="253">
        <v>7331</v>
      </c>
      <c r="B1473">
        <v>352.13999999999993</v>
      </c>
      <c r="C1473" s="18">
        <f>VLOOKUP(A1473,'VDs DUELOS'!$D$3:$F$1571,3,0)-B1473</f>
        <v>0</v>
      </c>
      <c r="D1473" s="228"/>
      <c r="E1473" s="230"/>
    </row>
    <row r="1474" spans="1:5" x14ac:dyDescent="0.25">
      <c r="A1474" s="253">
        <v>7339</v>
      </c>
      <c r="B1474">
        <v>2136.15</v>
      </c>
      <c r="C1474" s="18">
        <f>VLOOKUP(A1474,'VDs DUELOS'!$D$3:$F$1571,3,0)-B1474</f>
        <v>0</v>
      </c>
      <c r="D1474" s="228"/>
      <c r="E1474" s="230"/>
    </row>
    <row r="1475" spans="1:5" x14ac:dyDescent="0.25">
      <c r="A1475" s="253">
        <v>735</v>
      </c>
      <c r="B1475">
        <v>3826.6</v>
      </c>
      <c r="C1475" s="18">
        <f>VLOOKUP(A1475,'VDs DUELOS'!$D$3:$F$1571,3,0)-B1475</f>
        <v>0</v>
      </c>
      <c r="D1475" s="228"/>
      <c r="E1475" s="230"/>
    </row>
    <row r="1476" spans="1:5" x14ac:dyDescent="0.25">
      <c r="A1476" s="253">
        <v>7351</v>
      </c>
      <c r="B1476">
        <v>3963.1</v>
      </c>
      <c r="C1476" s="18">
        <f>VLOOKUP(A1476,'VDs DUELOS'!$D$3:$F$1571,3,0)-B1476</f>
        <v>0</v>
      </c>
      <c r="D1476" s="228"/>
      <c r="E1476" s="230"/>
    </row>
    <row r="1477" spans="1:5" x14ac:dyDescent="0.25">
      <c r="A1477" s="253">
        <v>7361</v>
      </c>
      <c r="B1477">
        <v>2089.13</v>
      </c>
      <c r="C1477" s="18">
        <f>VLOOKUP(A1477,'VDs DUELOS'!$D$3:$F$1571,3,0)-B1477</f>
        <v>0</v>
      </c>
      <c r="D1477" s="228"/>
      <c r="E1477" s="230"/>
    </row>
    <row r="1478" spans="1:5" x14ac:dyDescent="0.25">
      <c r="A1478" s="253">
        <v>7372</v>
      </c>
      <c r="B1478">
        <v>993.59999999999991</v>
      </c>
      <c r="C1478" s="18">
        <f>VLOOKUP(A1478,'VDs DUELOS'!$D$3:$F$1571,3,0)-B1478</f>
        <v>0</v>
      </c>
      <c r="D1478" s="228"/>
      <c r="E1478" s="230"/>
    </row>
    <row r="1479" spans="1:5" x14ac:dyDescent="0.25">
      <c r="A1479" s="253">
        <v>7392</v>
      </c>
      <c r="B1479">
        <v>552.41999999999996</v>
      </c>
      <c r="C1479" s="18">
        <f>VLOOKUP(A1479,'VDs DUELOS'!$D$3:$F$1571,3,0)-B1479</f>
        <v>0</v>
      </c>
      <c r="D1479" s="228"/>
      <c r="E1479" s="230"/>
    </row>
    <row r="1480" spans="1:5" x14ac:dyDescent="0.25">
      <c r="A1480" s="253">
        <v>74</v>
      </c>
      <c r="B1480">
        <v>1261.3599999999999</v>
      </c>
      <c r="C1480" s="18">
        <f>VLOOKUP(A1480,'VDs DUELOS'!$D$3:$F$1571,3,0)-B1480</f>
        <v>0</v>
      </c>
      <c r="D1480" s="228"/>
      <c r="E1480" s="230"/>
    </row>
    <row r="1481" spans="1:5" x14ac:dyDescent="0.25">
      <c r="A1481" s="253">
        <v>7408</v>
      </c>
      <c r="B1481">
        <v>1444.9</v>
      </c>
      <c r="C1481" s="18">
        <f>VLOOKUP(A1481,'VDs DUELOS'!$D$3:$F$1571,3,0)-B1481</f>
        <v>0</v>
      </c>
      <c r="D1481" s="228"/>
      <c r="E1481" s="230"/>
    </row>
    <row r="1482" spans="1:5" x14ac:dyDescent="0.25">
      <c r="A1482" s="253">
        <v>7423</v>
      </c>
      <c r="B1482">
        <v>1342.25</v>
      </c>
      <c r="C1482" s="18">
        <f>VLOOKUP(A1482,'VDs DUELOS'!$D$3:$F$1571,3,0)-B1482</f>
        <v>0</v>
      </c>
      <c r="D1482" s="228"/>
      <c r="E1482" s="230"/>
    </row>
    <row r="1483" spans="1:5" x14ac:dyDescent="0.25">
      <c r="A1483" s="253">
        <v>748</v>
      </c>
      <c r="B1483">
        <v>866.73</v>
      </c>
      <c r="C1483" s="18">
        <f>VLOOKUP(A1483,'VDs DUELOS'!$D$3:$F$1571,3,0)-B1483</f>
        <v>0</v>
      </c>
      <c r="D1483" s="228"/>
      <c r="E1483" s="230"/>
    </row>
    <row r="1484" spans="1:5" x14ac:dyDescent="0.25">
      <c r="A1484" s="253">
        <v>7481</v>
      </c>
      <c r="B1484">
        <v>4473.71</v>
      </c>
      <c r="C1484" s="18">
        <f>VLOOKUP(A1484,'VDs DUELOS'!$D$3:$F$1571,3,0)-B1484</f>
        <v>0</v>
      </c>
      <c r="D1484" s="228"/>
      <c r="E1484" s="230"/>
    </row>
    <row r="1485" spans="1:5" x14ac:dyDescent="0.25">
      <c r="A1485" s="253">
        <v>749</v>
      </c>
      <c r="B1485">
        <v>154.5</v>
      </c>
      <c r="C1485" s="18">
        <f>VLOOKUP(A1485,'VDs DUELOS'!$D$3:$F$1571,3,0)-B1485</f>
        <v>0</v>
      </c>
      <c r="D1485" s="228"/>
      <c r="E1485" s="228"/>
    </row>
    <row r="1486" spans="1:5" x14ac:dyDescent="0.25">
      <c r="A1486" s="253">
        <v>7517</v>
      </c>
      <c r="B1486">
        <v>2079.7599999999998</v>
      </c>
      <c r="C1486" s="18">
        <f>VLOOKUP(A1486,'VDs DUELOS'!$D$3:$F$1571,3,0)-B1486</f>
        <v>0</v>
      </c>
      <c r="D1486" s="228"/>
      <c r="E1486" s="230"/>
    </row>
    <row r="1487" spans="1:5" x14ac:dyDescent="0.25">
      <c r="A1487" s="253">
        <v>7523</v>
      </c>
      <c r="B1487">
        <v>50.94</v>
      </c>
      <c r="C1487" s="18">
        <f>VLOOKUP(A1487,'VDs DUELOS'!$D$3:$F$1571,3,0)-B1487</f>
        <v>0</v>
      </c>
      <c r="D1487" s="228"/>
      <c r="E1487" s="230"/>
    </row>
    <row r="1488" spans="1:5" x14ac:dyDescent="0.25">
      <c r="A1488" s="253">
        <v>7527</v>
      </c>
      <c r="B1488">
        <v>6659.8000000000011</v>
      </c>
      <c r="C1488" s="18">
        <f>VLOOKUP(A1488,'VDs DUELOS'!$D$3:$F$1571,3,0)-B1488</f>
        <v>0</v>
      </c>
      <c r="D1488" s="228"/>
      <c r="E1488" s="230"/>
    </row>
    <row r="1489" spans="1:5" x14ac:dyDescent="0.25">
      <c r="A1489" s="253">
        <v>7536</v>
      </c>
      <c r="B1489">
        <v>3432.4</v>
      </c>
      <c r="C1489" s="18">
        <f>VLOOKUP(A1489,'VDs DUELOS'!$D$3:$F$1571,3,0)-B1489</f>
        <v>0</v>
      </c>
      <c r="D1489" s="228"/>
      <c r="E1489" s="230"/>
    </row>
    <row r="1490" spans="1:5" x14ac:dyDescent="0.25">
      <c r="A1490" s="253">
        <v>7553</v>
      </c>
      <c r="B1490">
        <v>533.54</v>
      </c>
      <c r="C1490" s="18">
        <f>VLOOKUP(A1490,'VDs DUELOS'!$D$3:$F$1571,3,0)-B1490</f>
        <v>0</v>
      </c>
      <c r="D1490" s="228"/>
      <c r="E1490" s="230"/>
    </row>
    <row r="1491" spans="1:5" x14ac:dyDescent="0.25">
      <c r="A1491" s="253">
        <v>7564</v>
      </c>
      <c r="B1491">
        <v>2483.8200000000002</v>
      </c>
      <c r="C1491" s="18">
        <f>VLOOKUP(A1491,'VDs DUELOS'!$D$3:$F$1571,3,0)-B1491</f>
        <v>0</v>
      </c>
      <c r="D1491" s="228"/>
      <c r="E1491" s="230"/>
    </row>
    <row r="1492" spans="1:5" x14ac:dyDescent="0.25">
      <c r="A1492" s="253">
        <v>7566</v>
      </c>
      <c r="B1492">
        <v>1010.8300000000002</v>
      </c>
      <c r="C1492" s="18">
        <f>VLOOKUP(A1492,'VDs DUELOS'!$D$3:$F$1571,3,0)-B1492</f>
        <v>0</v>
      </c>
      <c r="D1492" s="228"/>
      <c r="E1492" s="230"/>
    </row>
    <row r="1493" spans="1:5" x14ac:dyDescent="0.25">
      <c r="A1493" s="253">
        <v>758</v>
      </c>
      <c r="B1493">
        <v>646.06999999999994</v>
      </c>
      <c r="C1493" s="18">
        <f>VLOOKUP(A1493,'VDs DUELOS'!$D$3:$F$1571,3,0)-B1493</f>
        <v>0</v>
      </c>
      <c r="D1493" s="228"/>
      <c r="E1493" s="230"/>
    </row>
    <row r="1494" spans="1:5" x14ac:dyDescent="0.25">
      <c r="A1494" s="253">
        <v>7676</v>
      </c>
      <c r="B1494">
        <v>415.32</v>
      </c>
      <c r="C1494" s="18">
        <f>VLOOKUP(A1494,'VDs DUELOS'!$D$3:$F$1571,3,0)-B1494</f>
        <v>0</v>
      </c>
      <c r="D1494" s="228"/>
      <c r="E1494" s="228"/>
    </row>
    <row r="1495" spans="1:5" x14ac:dyDescent="0.25">
      <c r="A1495" s="253">
        <v>7677</v>
      </c>
      <c r="B1495">
        <v>2079.27</v>
      </c>
      <c r="C1495" s="18">
        <f>VLOOKUP(A1495,'VDs DUELOS'!$D$3:$F$1571,3,0)-B1495</f>
        <v>0</v>
      </c>
      <c r="D1495" s="228"/>
      <c r="E1495" s="228"/>
    </row>
    <row r="1496" spans="1:5" x14ac:dyDescent="0.25">
      <c r="A1496" s="253">
        <v>7680</v>
      </c>
      <c r="B1496">
        <v>706.67</v>
      </c>
      <c r="C1496" s="18">
        <f>VLOOKUP(A1496,'VDs DUELOS'!$D$3:$F$1571,3,0)-B1496</f>
        <v>0</v>
      </c>
      <c r="D1496" s="228"/>
      <c r="E1496" s="230"/>
    </row>
    <row r="1497" spans="1:5" x14ac:dyDescent="0.25">
      <c r="A1497" s="253">
        <v>7688</v>
      </c>
      <c r="B1497">
        <v>432.34000000000003</v>
      </c>
      <c r="C1497" s="18">
        <f>VLOOKUP(A1497,'VDs DUELOS'!$D$3:$F$1571,3,0)-B1497</f>
        <v>0</v>
      </c>
      <c r="D1497" s="228"/>
      <c r="E1497" s="230"/>
    </row>
    <row r="1498" spans="1:5" x14ac:dyDescent="0.25">
      <c r="A1498" s="253">
        <v>7697</v>
      </c>
      <c r="B1498">
        <v>3204.9100000000003</v>
      </c>
      <c r="C1498" s="18">
        <f>VLOOKUP(A1498,'VDs DUELOS'!$D$3:$F$1571,3,0)-B1498</f>
        <v>0</v>
      </c>
      <c r="D1498" s="228"/>
      <c r="E1498" s="230"/>
    </row>
    <row r="1499" spans="1:5" x14ac:dyDescent="0.25">
      <c r="A1499" s="253">
        <v>7700</v>
      </c>
      <c r="B1499">
        <v>165.41</v>
      </c>
      <c r="C1499" s="18">
        <f>VLOOKUP(A1499,'VDs DUELOS'!$D$3:$F$1571,3,0)-B1499</f>
        <v>0</v>
      </c>
      <c r="D1499" s="228"/>
      <c r="E1499" s="230"/>
    </row>
    <row r="1500" spans="1:5" x14ac:dyDescent="0.25">
      <c r="A1500" s="253">
        <v>7703</v>
      </c>
      <c r="B1500">
        <v>292.58</v>
      </c>
      <c r="C1500" s="18">
        <f>VLOOKUP(A1500,'VDs DUELOS'!$D$3:$F$1571,3,0)-B1500</f>
        <v>0</v>
      </c>
      <c r="D1500" s="228"/>
      <c r="E1500" s="230"/>
    </row>
    <row r="1501" spans="1:5" x14ac:dyDescent="0.25">
      <c r="A1501" s="253">
        <v>7713</v>
      </c>
      <c r="B1501">
        <v>2271</v>
      </c>
      <c r="C1501" s="18">
        <f>VLOOKUP(A1501,'VDs DUELOS'!$D$3:$F$1571,3,0)-B1501</f>
        <v>0</v>
      </c>
      <c r="D1501" s="228"/>
      <c r="E1501" s="230"/>
    </row>
    <row r="1502" spans="1:5" x14ac:dyDescent="0.25">
      <c r="A1502" s="253">
        <v>7717</v>
      </c>
      <c r="B1502">
        <v>3151.59</v>
      </c>
      <c r="C1502" s="18">
        <f>VLOOKUP(A1502,'VDs DUELOS'!$D$3:$F$1571,3,0)-B1502</f>
        <v>0</v>
      </c>
      <c r="D1502" s="228"/>
      <c r="E1502" s="230"/>
    </row>
    <row r="1503" spans="1:5" x14ac:dyDescent="0.25">
      <c r="A1503" s="253">
        <v>7730</v>
      </c>
      <c r="B1503">
        <v>1135.23</v>
      </c>
      <c r="C1503" s="18">
        <f>VLOOKUP(A1503,'VDs DUELOS'!$D$3:$F$1571,3,0)-B1503</f>
        <v>0</v>
      </c>
      <c r="D1503" s="228"/>
      <c r="E1503" s="230"/>
    </row>
    <row r="1504" spans="1:5" x14ac:dyDescent="0.25">
      <c r="A1504" s="253">
        <v>7736</v>
      </c>
      <c r="B1504">
        <v>1310.17</v>
      </c>
      <c r="C1504" s="18">
        <f>VLOOKUP(A1504,'VDs DUELOS'!$D$3:$F$1571,3,0)-B1504</f>
        <v>0</v>
      </c>
      <c r="D1504" s="228"/>
      <c r="E1504" s="230"/>
    </row>
    <row r="1505" spans="1:5" x14ac:dyDescent="0.25">
      <c r="A1505" s="253">
        <v>7743</v>
      </c>
      <c r="B1505">
        <v>1004.21</v>
      </c>
      <c r="C1505" s="18">
        <f>VLOOKUP(A1505,'VDs DUELOS'!$D$3:$F$1571,3,0)-B1505</f>
        <v>0</v>
      </c>
      <c r="D1505" s="228"/>
      <c r="E1505" s="230"/>
    </row>
    <row r="1506" spans="1:5" x14ac:dyDescent="0.25">
      <c r="A1506" s="253">
        <v>7766</v>
      </c>
      <c r="B1506">
        <v>1231.3499999999999</v>
      </c>
      <c r="C1506" s="18">
        <f>VLOOKUP(A1506,'VDs DUELOS'!$D$3:$F$1571,3,0)-B1506</f>
        <v>0</v>
      </c>
      <c r="D1506" s="228"/>
      <c r="E1506" s="230"/>
    </row>
    <row r="1507" spans="1:5" x14ac:dyDescent="0.25">
      <c r="A1507" s="253">
        <v>7768</v>
      </c>
      <c r="B1507">
        <v>1022.5</v>
      </c>
      <c r="C1507" s="18">
        <f>VLOOKUP(A1507,'VDs DUELOS'!$D$3:$F$1571,3,0)-B1507</f>
        <v>0</v>
      </c>
      <c r="D1507" s="228"/>
      <c r="E1507" s="230"/>
    </row>
    <row r="1508" spans="1:5" x14ac:dyDescent="0.25">
      <c r="A1508" s="253">
        <v>7770</v>
      </c>
      <c r="B1508">
        <v>131.43</v>
      </c>
      <c r="C1508" s="18">
        <f>VLOOKUP(A1508,'VDs DUELOS'!$D$3:$F$1571,3,0)-B1508</f>
        <v>0</v>
      </c>
      <c r="D1508" s="228"/>
      <c r="E1508" s="230"/>
    </row>
    <row r="1509" spans="1:5" x14ac:dyDescent="0.25">
      <c r="A1509" s="253">
        <v>7778</v>
      </c>
      <c r="B1509">
        <v>1445.9</v>
      </c>
      <c r="C1509" s="18">
        <f>VLOOKUP(A1509,'VDs DUELOS'!$D$3:$F$1571,3,0)-B1509</f>
        <v>0</v>
      </c>
      <c r="D1509" s="228"/>
      <c r="E1509" s="230"/>
    </row>
    <row r="1510" spans="1:5" x14ac:dyDescent="0.25">
      <c r="A1510" s="253">
        <v>778</v>
      </c>
      <c r="B1510">
        <v>3498.17</v>
      </c>
      <c r="C1510" s="18">
        <f>VLOOKUP(A1510,'VDs DUELOS'!$D$3:$F$1571,3,0)-B1510</f>
        <v>0</v>
      </c>
      <c r="D1510" s="228"/>
      <c r="E1510" s="230"/>
    </row>
    <row r="1511" spans="1:5" x14ac:dyDescent="0.25">
      <c r="A1511" s="253">
        <v>7795</v>
      </c>
      <c r="B1511">
        <v>4748.53</v>
      </c>
      <c r="C1511" s="18">
        <f>VLOOKUP(A1511,'VDs DUELOS'!$D$3:$F$1571,3,0)-B1511</f>
        <v>0</v>
      </c>
      <c r="D1511" s="228"/>
      <c r="E1511" s="230"/>
    </row>
    <row r="1512" spans="1:5" x14ac:dyDescent="0.25">
      <c r="A1512" s="253">
        <v>7806</v>
      </c>
      <c r="B1512">
        <v>1650.8500000000001</v>
      </c>
      <c r="C1512" s="18">
        <f>VLOOKUP(A1512,'VDs DUELOS'!$D$3:$F$1571,3,0)-B1512</f>
        <v>0</v>
      </c>
      <c r="D1512" s="228"/>
      <c r="E1512" s="230"/>
    </row>
    <row r="1513" spans="1:5" x14ac:dyDescent="0.25">
      <c r="A1513" s="253">
        <v>7830</v>
      </c>
      <c r="B1513">
        <v>1840.4900000000002</v>
      </c>
      <c r="C1513" s="18">
        <f>VLOOKUP(A1513,'VDs DUELOS'!$D$3:$F$1571,3,0)-B1513</f>
        <v>0</v>
      </c>
      <c r="D1513" s="228"/>
      <c r="E1513" s="230"/>
    </row>
    <row r="1514" spans="1:5" x14ac:dyDescent="0.25">
      <c r="A1514" s="253">
        <v>785</v>
      </c>
      <c r="B1514">
        <v>408.42</v>
      </c>
      <c r="C1514" s="18">
        <f>VLOOKUP(A1514,'VDs DUELOS'!$D$3:$F$1571,3,0)-B1514</f>
        <v>0</v>
      </c>
      <c r="D1514" s="228"/>
      <c r="E1514" s="230"/>
    </row>
    <row r="1515" spans="1:5" x14ac:dyDescent="0.25">
      <c r="A1515" s="253">
        <v>7863</v>
      </c>
      <c r="B1515">
        <v>1329.6100000000001</v>
      </c>
      <c r="C1515" s="18">
        <f>VLOOKUP(A1515,'VDs DUELOS'!$D$3:$F$1571,3,0)-B1515</f>
        <v>0</v>
      </c>
      <c r="D1515" s="228"/>
      <c r="E1515" s="230"/>
    </row>
    <row r="1516" spans="1:5" x14ac:dyDescent="0.25">
      <c r="A1516" s="253">
        <v>7895</v>
      </c>
      <c r="B1516">
        <v>509.66999999999996</v>
      </c>
      <c r="C1516" s="18">
        <f>VLOOKUP(A1516,'VDs DUELOS'!$D$3:$F$1571,3,0)-B1516</f>
        <v>0</v>
      </c>
      <c r="D1516" s="228"/>
      <c r="E1516" s="230"/>
    </row>
    <row r="1517" spans="1:5" x14ac:dyDescent="0.25">
      <c r="A1517" s="253">
        <v>7925</v>
      </c>
      <c r="B1517">
        <v>1181.3500000000001</v>
      </c>
      <c r="C1517" s="18">
        <f>VLOOKUP(A1517,'VDs DUELOS'!$D$3:$F$1571,3,0)-B1517</f>
        <v>0</v>
      </c>
      <c r="D1517" s="228"/>
      <c r="E1517" s="230"/>
    </row>
    <row r="1518" spans="1:5" x14ac:dyDescent="0.25">
      <c r="A1518" s="253">
        <v>7928</v>
      </c>
      <c r="B1518">
        <v>3837.61</v>
      </c>
      <c r="C1518" s="18">
        <f>VLOOKUP(A1518,'VDs DUELOS'!$D$3:$F$1571,3,0)-B1518</f>
        <v>0</v>
      </c>
      <c r="D1518" s="228"/>
      <c r="E1518" s="230"/>
    </row>
    <row r="1519" spans="1:5" x14ac:dyDescent="0.25">
      <c r="A1519" s="253">
        <v>7944</v>
      </c>
      <c r="B1519">
        <v>1146.42</v>
      </c>
      <c r="C1519" s="18">
        <f>VLOOKUP(A1519,'VDs DUELOS'!$D$3:$F$1571,3,0)-B1519</f>
        <v>0</v>
      </c>
      <c r="D1519" s="228"/>
      <c r="E1519" s="230"/>
    </row>
    <row r="1520" spans="1:5" x14ac:dyDescent="0.25">
      <c r="A1520" s="253">
        <v>7950</v>
      </c>
      <c r="B1520">
        <v>1693.5</v>
      </c>
      <c r="C1520" s="18">
        <f>VLOOKUP(A1520,'VDs DUELOS'!$D$3:$F$1571,3,0)-B1520</f>
        <v>0</v>
      </c>
      <c r="D1520" s="228"/>
      <c r="E1520" s="230"/>
    </row>
    <row r="1521" spans="1:5" x14ac:dyDescent="0.25">
      <c r="A1521" s="253">
        <v>7976</v>
      </c>
      <c r="B1521">
        <v>880.28</v>
      </c>
      <c r="C1521" s="18">
        <f>VLOOKUP(A1521,'VDs DUELOS'!$D$3:$F$1571,3,0)-B1521</f>
        <v>0</v>
      </c>
      <c r="D1521" s="228"/>
      <c r="E1521" s="230"/>
    </row>
    <row r="1522" spans="1:5" x14ac:dyDescent="0.25">
      <c r="A1522" s="253">
        <v>7978</v>
      </c>
      <c r="B1522">
        <v>1194.69</v>
      </c>
      <c r="C1522" s="18">
        <f>VLOOKUP(A1522,'VDs DUELOS'!$D$3:$F$1571,3,0)-B1522</f>
        <v>0</v>
      </c>
      <c r="D1522" s="228"/>
      <c r="E1522" s="230"/>
    </row>
    <row r="1523" spans="1:5" x14ac:dyDescent="0.25">
      <c r="A1523" s="253">
        <v>80</v>
      </c>
      <c r="B1523">
        <v>4749.3499999999995</v>
      </c>
      <c r="C1523" s="18">
        <f>VLOOKUP(A1523,'VDs DUELOS'!$D$3:$F$1571,3,0)-B1523</f>
        <v>0</v>
      </c>
      <c r="D1523" s="228"/>
      <c r="E1523" s="230"/>
    </row>
    <row r="1524" spans="1:5" x14ac:dyDescent="0.25">
      <c r="A1524" s="253">
        <v>838</v>
      </c>
      <c r="B1524">
        <v>1004.26</v>
      </c>
      <c r="C1524" s="18">
        <f>VLOOKUP(A1524,'VDs DUELOS'!$D$3:$F$1571,3,0)-B1524</f>
        <v>0</v>
      </c>
      <c r="D1524" s="228"/>
      <c r="E1524" s="230"/>
    </row>
    <row r="1525" spans="1:5" x14ac:dyDescent="0.25">
      <c r="A1525" s="253">
        <v>844</v>
      </c>
      <c r="B1525">
        <v>1894.17</v>
      </c>
      <c r="C1525" s="18">
        <f>VLOOKUP(A1525,'VDs DUELOS'!$D$3:$F$1571,3,0)-B1525</f>
        <v>0</v>
      </c>
      <c r="D1525" s="228"/>
      <c r="E1525" s="230"/>
    </row>
    <row r="1526" spans="1:5" x14ac:dyDescent="0.25">
      <c r="A1526" s="253">
        <v>852</v>
      </c>
      <c r="B1526">
        <v>3209.9399999999996</v>
      </c>
      <c r="C1526" s="18">
        <f>VLOOKUP(A1526,'VDs DUELOS'!$D$3:$F$1571,3,0)-B1526</f>
        <v>0</v>
      </c>
      <c r="D1526" s="228"/>
      <c r="E1526" s="230"/>
    </row>
    <row r="1527" spans="1:5" x14ac:dyDescent="0.25">
      <c r="A1527" s="253">
        <v>855</v>
      </c>
      <c r="B1527">
        <v>1798.95</v>
      </c>
      <c r="C1527" s="18">
        <f>VLOOKUP(A1527,'VDs DUELOS'!$D$3:$F$1571,3,0)-B1527</f>
        <v>0</v>
      </c>
      <c r="D1527" s="228"/>
      <c r="E1527" s="230"/>
    </row>
    <row r="1528" spans="1:5" x14ac:dyDescent="0.25">
      <c r="A1528" s="253">
        <v>857</v>
      </c>
      <c r="B1528">
        <v>783.22</v>
      </c>
      <c r="C1528" s="18">
        <f>VLOOKUP(A1528,'VDs DUELOS'!$D$3:$F$1571,3,0)-B1528</f>
        <v>0</v>
      </c>
      <c r="D1528" s="228"/>
      <c r="E1528" s="230"/>
    </row>
    <row r="1529" spans="1:5" x14ac:dyDescent="0.25">
      <c r="A1529" s="253">
        <v>860</v>
      </c>
      <c r="B1529">
        <v>7020.619999999999</v>
      </c>
      <c r="C1529" s="18">
        <f>VLOOKUP(A1529,'VDs DUELOS'!$D$3:$F$1571,3,0)-B1529</f>
        <v>0</v>
      </c>
      <c r="D1529" s="228"/>
      <c r="E1529" s="230"/>
    </row>
    <row r="1530" spans="1:5" x14ac:dyDescent="0.25">
      <c r="A1530" s="253">
        <v>87</v>
      </c>
      <c r="B1530">
        <v>3155.1099999999997</v>
      </c>
      <c r="C1530" s="18">
        <f>VLOOKUP(A1530,'VDs DUELOS'!$D$3:$F$1571,3,0)-B1530</f>
        <v>0</v>
      </c>
      <c r="D1530" s="228"/>
      <c r="E1530" s="230"/>
    </row>
    <row r="1531" spans="1:5" x14ac:dyDescent="0.25">
      <c r="A1531" s="253">
        <v>878</v>
      </c>
      <c r="B1531">
        <v>5312.9400000000014</v>
      </c>
      <c r="C1531" s="18">
        <f>VLOOKUP(A1531,'VDs DUELOS'!$D$3:$F$1571,3,0)-B1531</f>
        <v>0</v>
      </c>
      <c r="D1531" s="228"/>
      <c r="E1531" s="230"/>
    </row>
    <row r="1532" spans="1:5" x14ac:dyDescent="0.25">
      <c r="A1532" s="253">
        <v>9020</v>
      </c>
      <c r="B1532">
        <v>1622.83</v>
      </c>
      <c r="C1532" s="18">
        <f>VLOOKUP(A1532,'VDs DUELOS'!$D$3:$F$1571,3,0)-B1532</f>
        <v>0</v>
      </c>
      <c r="D1532" s="228"/>
      <c r="E1532" s="230"/>
    </row>
    <row r="1533" spans="1:5" x14ac:dyDescent="0.25">
      <c r="A1533" s="253">
        <v>907</v>
      </c>
      <c r="B1533">
        <v>2289.7199999999998</v>
      </c>
      <c r="C1533" s="18">
        <f>VLOOKUP(A1533,'VDs DUELOS'!$D$3:$F$1571,3,0)-B1533</f>
        <v>0</v>
      </c>
      <c r="D1533" s="228"/>
      <c r="E1533" s="230"/>
    </row>
    <row r="1534" spans="1:5" x14ac:dyDescent="0.25">
      <c r="A1534" s="253">
        <v>9082</v>
      </c>
      <c r="B1534">
        <v>1601.81</v>
      </c>
      <c r="C1534" s="18">
        <f>VLOOKUP(A1534,'VDs DUELOS'!$D$3:$F$1571,3,0)-B1534</f>
        <v>0</v>
      </c>
      <c r="D1534" s="228"/>
      <c r="E1534" s="230"/>
    </row>
    <row r="1535" spans="1:5" x14ac:dyDescent="0.25">
      <c r="A1535" s="253">
        <v>9116</v>
      </c>
      <c r="B1535">
        <v>973.88</v>
      </c>
      <c r="C1535" s="18">
        <f>VLOOKUP(A1535,'VDs DUELOS'!$D$3:$F$1571,3,0)-B1535</f>
        <v>0</v>
      </c>
      <c r="D1535" s="228"/>
      <c r="E1535" s="230"/>
    </row>
    <row r="1536" spans="1:5" x14ac:dyDescent="0.25">
      <c r="A1536" s="253">
        <v>9134</v>
      </c>
      <c r="B1536">
        <v>918</v>
      </c>
      <c r="C1536" s="18" t="e">
        <f>VLOOKUP(A1536,'VDs DUELOS'!$D$3:$F$1571,3,0)-B1536</f>
        <v>#N/A</v>
      </c>
      <c r="D1536" s="228"/>
      <c r="E1536" s="230"/>
    </row>
    <row r="1537" spans="1:5" x14ac:dyDescent="0.25">
      <c r="A1537" s="253">
        <v>9136</v>
      </c>
      <c r="B1537">
        <v>147.72</v>
      </c>
      <c r="C1537" s="18" t="e">
        <f>VLOOKUP(A1537,'VDs DUELOS'!$D$3:$F$1571,3,0)-B1537</f>
        <v>#N/A</v>
      </c>
      <c r="D1537" s="228"/>
      <c r="E1537" s="230"/>
    </row>
    <row r="1538" spans="1:5" x14ac:dyDescent="0.25">
      <c r="A1538" s="253">
        <v>915</v>
      </c>
      <c r="B1538">
        <v>1890.8899999999999</v>
      </c>
      <c r="C1538" s="18">
        <f>VLOOKUP(A1538,'VDs DUELOS'!$D$3:$F$1571,3,0)-B1538</f>
        <v>0</v>
      </c>
      <c r="D1538" s="228"/>
      <c r="E1538" s="230"/>
    </row>
    <row r="1539" spans="1:5" x14ac:dyDescent="0.25">
      <c r="A1539" s="253">
        <v>9176</v>
      </c>
      <c r="B1539">
        <v>2085.21</v>
      </c>
      <c r="C1539" s="18">
        <f>VLOOKUP(A1539,'VDs DUELOS'!$D$3:$F$1571,3,0)-B1539</f>
        <v>0</v>
      </c>
      <c r="D1539" s="228"/>
      <c r="E1539" s="230"/>
    </row>
    <row r="1540" spans="1:5" x14ac:dyDescent="0.25">
      <c r="A1540" s="253">
        <v>9177</v>
      </c>
      <c r="B1540">
        <v>801.74</v>
      </c>
      <c r="C1540" s="18">
        <f>VLOOKUP(A1540,'VDs DUELOS'!$D$3:$F$1571,3,0)-B1540</f>
        <v>0</v>
      </c>
      <c r="D1540" s="228"/>
      <c r="E1540" s="230"/>
    </row>
    <row r="1541" spans="1:5" x14ac:dyDescent="0.25">
      <c r="A1541" s="253">
        <v>9184</v>
      </c>
      <c r="B1541">
        <v>3723.89</v>
      </c>
      <c r="C1541" s="18">
        <f>VLOOKUP(A1541,'VDs DUELOS'!$D$3:$F$1571,3,0)-B1541</f>
        <v>0</v>
      </c>
      <c r="D1541" s="228"/>
      <c r="E1541" s="230"/>
    </row>
    <row r="1542" spans="1:5" x14ac:dyDescent="0.25">
      <c r="A1542" s="253">
        <v>9204</v>
      </c>
      <c r="B1542">
        <v>935.43000000000006</v>
      </c>
      <c r="C1542" s="18">
        <f>VLOOKUP(A1542,'VDs DUELOS'!$D$3:$F$1571,3,0)-B1542</f>
        <v>0</v>
      </c>
      <c r="D1542" s="228"/>
      <c r="E1542" s="230"/>
    </row>
    <row r="1543" spans="1:5" x14ac:dyDescent="0.25">
      <c r="A1543" s="253">
        <v>923</v>
      </c>
      <c r="B1543">
        <v>817.26999999999987</v>
      </c>
      <c r="C1543" s="18">
        <f>VLOOKUP(A1543,'VDs DUELOS'!$D$3:$F$1571,3,0)-B1543</f>
        <v>0</v>
      </c>
      <c r="D1543" s="228"/>
      <c r="E1543" s="230"/>
    </row>
    <row r="1544" spans="1:5" x14ac:dyDescent="0.25">
      <c r="A1544" s="253">
        <v>928</v>
      </c>
      <c r="B1544">
        <v>1094.6300000000001</v>
      </c>
      <c r="C1544" s="18">
        <f>VLOOKUP(A1544,'VDs DUELOS'!$D$3:$F$1571,3,0)-B1544</f>
        <v>0</v>
      </c>
      <c r="D1544" s="228"/>
      <c r="E1544" s="230"/>
    </row>
    <row r="1545" spans="1:5" x14ac:dyDescent="0.25">
      <c r="A1545" s="253">
        <v>9299</v>
      </c>
      <c r="B1545">
        <v>1739.9899999999998</v>
      </c>
      <c r="C1545" s="18">
        <f>VLOOKUP(A1545,'VDs DUELOS'!$D$3:$F$1571,3,0)-B1545</f>
        <v>0</v>
      </c>
      <c r="D1545" s="228"/>
      <c r="E1545" s="230"/>
    </row>
    <row r="1546" spans="1:5" x14ac:dyDescent="0.25">
      <c r="A1546" s="253">
        <v>93</v>
      </c>
      <c r="B1546">
        <v>63.95</v>
      </c>
      <c r="C1546" s="18" t="e">
        <f>VLOOKUP(A1546,'VDs DUELOS'!$D$3:$F$1571,3,0)-B1546</f>
        <v>#N/A</v>
      </c>
      <c r="D1546" s="228"/>
      <c r="E1546" s="230"/>
    </row>
    <row r="1547" spans="1:5" x14ac:dyDescent="0.25">
      <c r="A1547" s="253">
        <v>9318</v>
      </c>
      <c r="B1547">
        <v>316.60000000000002</v>
      </c>
      <c r="C1547" s="18">
        <f>VLOOKUP(A1547,'VDs DUELOS'!$D$3:$F$1571,3,0)-B1547</f>
        <v>0</v>
      </c>
      <c r="D1547" s="228"/>
      <c r="E1547" s="230"/>
    </row>
    <row r="1548" spans="1:5" x14ac:dyDescent="0.25">
      <c r="A1548" s="253">
        <v>9326</v>
      </c>
      <c r="B1548">
        <v>490.8</v>
      </c>
      <c r="C1548" s="18">
        <f>VLOOKUP(A1548,'VDs DUELOS'!$D$3:$F$1571,3,0)-B1548</f>
        <v>0</v>
      </c>
      <c r="D1548" s="228"/>
      <c r="E1548" s="230"/>
    </row>
    <row r="1549" spans="1:5" x14ac:dyDescent="0.25">
      <c r="A1549" s="253">
        <v>9328</v>
      </c>
      <c r="B1549">
        <v>1813.9099999999999</v>
      </c>
      <c r="C1549" s="18">
        <f>VLOOKUP(A1549,'VDs DUELOS'!$D$3:$F$1571,3,0)-B1549</f>
        <v>0</v>
      </c>
      <c r="D1549" s="228"/>
      <c r="E1549" s="230"/>
    </row>
    <row r="1550" spans="1:5" x14ac:dyDescent="0.25">
      <c r="A1550" s="253">
        <v>9341</v>
      </c>
      <c r="B1550">
        <v>1232.4699999999998</v>
      </c>
      <c r="C1550" s="18">
        <f>VLOOKUP(A1550,'VDs DUELOS'!$D$3:$F$1571,3,0)-B1550</f>
        <v>0</v>
      </c>
      <c r="D1550" s="228"/>
      <c r="E1550" s="230"/>
    </row>
    <row r="1551" spans="1:5" x14ac:dyDescent="0.25">
      <c r="A1551" s="253">
        <v>940</v>
      </c>
      <c r="B1551">
        <v>297.11</v>
      </c>
      <c r="C1551" s="18">
        <f>VLOOKUP(A1551,'VDs DUELOS'!$D$3:$F$1571,3,0)-B1551</f>
        <v>0</v>
      </c>
      <c r="D1551" s="228"/>
      <c r="E1551" s="230"/>
    </row>
    <row r="1552" spans="1:5" x14ac:dyDescent="0.25">
      <c r="A1552" s="253">
        <v>9409</v>
      </c>
      <c r="B1552">
        <v>900.71</v>
      </c>
      <c r="C1552" s="18">
        <f>VLOOKUP(A1552,'VDs DUELOS'!$D$3:$F$1571,3,0)-B1552</f>
        <v>0</v>
      </c>
      <c r="D1552" s="228"/>
      <c r="E1552" s="230"/>
    </row>
    <row r="1553" spans="1:5" x14ac:dyDescent="0.25">
      <c r="A1553" s="253">
        <v>942</v>
      </c>
      <c r="B1553">
        <v>1392.17</v>
      </c>
      <c r="C1553" s="18">
        <f>VLOOKUP(A1553,'VDs DUELOS'!$D$3:$F$1571,3,0)-B1553</f>
        <v>0</v>
      </c>
      <c r="D1553" s="228"/>
      <c r="E1553" s="230"/>
    </row>
    <row r="1554" spans="1:5" x14ac:dyDescent="0.25">
      <c r="A1554" s="253">
        <v>9420</v>
      </c>
      <c r="B1554">
        <v>857.48</v>
      </c>
      <c r="C1554" s="18">
        <f>VLOOKUP(A1554,'VDs DUELOS'!$D$3:$F$1571,3,0)-B1554</f>
        <v>0</v>
      </c>
      <c r="D1554" s="228"/>
      <c r="E1554" s="230"/>
    </row>
    <row r="1555" spans="1:5" x14ac:dyDescent="0.25">
      <c r="A1555" s="253">
        <v>943</v>
      </c>
      <c r="B1555">
        <v>581.21999999999991</v>
      </c>
      <c r="C1555" s="18">
        <f>VLOOKUP(A1555,'VDs DUELOS'!$D$3:$F$1571,3,0)-B1555</f>
        <v>0</v>
      </c>
      <c r="D1555" s="228"/>
      <c r="E1555" s="230"/>
    </row>
    <row r="1556" spans="1:5" x14ac:dyDescent="0.25">
      <c r="A1556" s="253">
        <v>9447</v>
      </c>
      <c r="B1556">
        <v>572.78</v>
      </c>
      <c r="C1556" s="18">
        <f>VLOOKUP(A1556,'VDs DUELOS'!$D$3:$F$1571,3,0)-B1556</f>
        <v>0</v>
      </c>
      <c r="D1556" s="228"/>
      <c r="E1556" s="230"/>
    </row>
    <row r="1557" spans="1:5" x14ac:dyDescent="0.25">
      <c r="A1557" s="253">
        <v>9453</v>
      </c>
      <c r="B1557">
        <v>543.6</v>
      </c>
      <c r="C1557" s="18">
        <f>VLOOKUP(A1557,'VDs DUELOS'!$D$3:$F$1571,3,0)-B1557</f>
        <v>0</v>
      </c>
      <c r="D1557" s="228"/>
      <c r="E1557" s="230"/>
    </row>
    <row r="1558" spans="1:5" x14ac:dyDescent="0.25">
      <c r="A1558" s="253">
        <v>946</v>
      </c>
      <c r="B1558">
        <v>3340.9200000000005</v>
      </c>
      <c r="C1558" s="18">
        <f>VLOOKUP(A1558,'VDs DUELOS'!$D$3:$F$1571,3,0)-B1558</f>
        <v>0</v>
      </c>
      <c r="D1558" s="228"/>
      <c r="E1558" s="230"/>
    </row>
    <row r="1559" spans="1:5" x14ac:dyDescent="0.25">
      <c r="A1559" s="253">
        <v>9470</v>
      </c>
      <c r="B1559">
        <v>1836.11</v>
      </c>
      <c r="C1559" s="18">
        <f>VLOOKUP(A1559,'VDs DUELOS'!$D$3:$F$1571,3,0)-B1559</f>
        <v>0</v>
      </c>
      <c r="D1559" s="228"/>
      <c r="E1559" s="230"/>
    </row>
    <row r="1560" spans="1:5" x14ac:dyDescent="0.25">
      <c r="A1560" s="253">
        <v>9483</v>
      </c>
      <c r="B1560">
        <v>2012.17</v>
      </c>
      <c r="C1560" s="18" t="e">
        <f>VLOOKUP(A1560,'VDs DUELOS'!$D$3:$F$1571,3,0)-B1560</f>
        <v>#N/A</v>
      </c>
      <c r="D1560" s="228"/>
      <c r="E1560" s="230"/>
    </row>
    <row r="1561" spans="1:5" x14ac:dyDescent="0.25">
      <c r="A1561" s="253">
        <v>9500</v>
      </c>
      <c r="B1561">
        <v>2224.5</v>
      </c>
      <c r="C1561" s="18">
        <f>VLOOKUP(A1561,'VDs DUELOS'!$D$3:$F$1571,3,0)-B1561</f>
        <v>0</v>
      </c>
      <c r="D1561" s="228"/>
      <c r="E1561" s="230"/>
    </row>
    <row r="1562" spans="1:5" x14ac:dyDescent="0.25">
      <c r="A1562" s="253">
        <v>9503</v>
      </c>
      <c r="B1562">
        <v>1949.84</v>
      </c>
      <c r="C1562" s="18">
        <f>VLOOKUP(A1562,'VDs DUELOS'!$D$3:$F$1571,3,0)-B1562</f>
        <v>0</v>
      </c>
      <c r="D1562" s="228"/>
      <c r="E1562" s="230"/>
    </row>
    <row r="1563" spans="1:5" x14ac:dyDescent="0.25">
      <c r="A1563" s="253">
        <v>9530</v>
      </c>
      <c r="B1563">
        <v>1246.55</v>
      </c>
      <c r="C1563" s="18">
        <f>VLOOKUP(A1563,'VDs DUELOS'!$D$3:$F$1571,3,0)-B1563</f>
        <v>0</v>
      </c>
      <c r="D1563" s="228"/>
      <c r="E1563" s="230"/>
    </row>
    <row r="1564" spans="1:5" x14ac:dyDescent="0.25">
      <c r="A1564" s="253">
        <v>9540</v>
      </c>
      <c r="B1564">
        <v>1603.93</v>
      </c>
      <c r="C1564" s="18">
        <f>VLOOKUP(A1564,'VDs DUELOS'!$D$3:$F$1571,3,0)-B1564</f>
        <v>0</v>
      </c>
      <c r="D1564" s="228"/>
      <c r="E1564" s="230"/>
    </row>
    <row r="1565" spans="1:5" x14ac:dyDescent="0.25">
      <c r="A1565" s="253">
        <v>9548</v>
      </c>
      <c r="B1565">
        <v>3618.14</v>
      </c>
      <c r="C1565" s="18">
        <f>VLOOKUP(A1565,'VDs DUELOS'!$D$3:$F$1571,3,0)-B1565</f>
        <v>0</v>
      </c>
      <c r="D1565" s="228"/>
      <c r="E1565" s="230"/>
    </row>
    <row r="1566" spans="1:5" x14ac:dyDescent="0.25">
      <c r="A1566" s="253">
        <v>9572</v>
      </c>
      <c r="B1566">
        <v>2032.2199999999998</v>
      </c>
      <c r="C1566" s="18">
        <f>VLOOKUP(A1566,'VDs DUELOS'!$D$3:$F$1571,3,0)-B1566</f>
        <v>0</v>
      </c>
      <c r="D1566" s="228"/>
      <c r="E1566" s="230"/>
    </row>
    <row r="1567" spans="1:5" x14ac:dyDescent="0.25">
      <c r="A1567" s="253">
        <v>9573</v>
      </c>
      <c r="B1567">
        <v>1072.56</v>
      </c>
      <c r="C1567" s="18">
        <f>VLOOKUP(A1567,'VDs DUELOS'!$D$3:$F$1571,3,0)-B1567</f>
        <v>0</v>
      </c>
      <c r="D1567" s="228"/>
      <c r="E1567" s="230"/>
    </row>
    <row r="1568" spans="1:5" x14ac:dyDescent="0.25">
      <c r="A1568" s="253">
        <v>9588</v>
      </c>
      <c r="B1568">
        <v>366</v>
      </c>
      <c r="C1568" s="18">
        <f>VLOOKUP(A1568,'VDs DUELOS'!$D$3:$F$1571,3,0)-B1568</f>
        <v>0</v>
      </c>
      <c r="D1568" s="228"/>
      <c r="E1568" s="230"/>
    </row>
    <row r="1569" spans="1:5" x14ac:dyDescent="0.25">
      <c r="A1569" s="253">
        <v>9595</v>
      </c>
      <c r="B1569">
        <v>1333.37</v>
      </c>
      <c r="C1569" s="18">
        <f>VLOOKUP(A1569,'VDs DUELOS'!$D$3:$F$1571,3,0)-B1569</f>
        <v>0</v>
      </c>
      <c r="D1569" s="228"/>
      <c r="E1569" s="230"/>
    </row>
    <row r="1570" spans="1:5" x14ac:dyDescent="0.25">
      <c r="A1570" s="253">
        <v>9606</v>
      </c>
      <c r="B1570">
        <v>798.99000000000012</v>
      </c>
      <c r="C1570" s="18">
        <f>VLOOKUP(A1570,'VDs DUELOS'!$D$3:$F$1571,3,0)-B1570</f>
        <v>0</v>
      </c>
      <c r="D1570" s="228"/>
      <c r="E1570" s="228"/>
    </row>
    <row r="1571" spans="1:5" x14ac:dyDescent="0.25">
      <c r="A1571" s="253">
        <v>9629</v>
      </c>
      <c r="B1571">
        <v>1662.69</v>
      </c>
      <c r="C1571" s="18">
        <f>VLOOKUP(A1571,'VDs DUELOS'!$D$3:$F$1571,3,0)-B1571</f>
        <v>0</v>
      </c>
      <c r="D1571" s="228"/>
      <c r="E1571" s="230"/>
    </row>
    <row r="1572" spans="1:5" x14ac:dyDescent="0.25">
      <c r="A1572" s="253">
        <v>972</v>
      </c>
      <c r="B1572">
        <v>3331.6400000000003</v>
      </c>
      <c r="C1572" s="18">
        <f>VLOOKUP(A1572,'VDs DUELOS'!$D$3:$F$1571,3,0)-B1572</f>
        <v>0</v>
      </c>
      <c r="D1572" s="228"/>
      <c r="E1572" s="230"/>
    </row>
    <row r="1573" spans="1:5" x14ac:dyDescent="0.25">
      <c r="A1573" s="253">
        <v>9722</v>
      </c>
      <c r="B1573">
        <v>120.58</v>
      </c>
      <c r="C1573" s="18">
        <f>VLOOKUP(A1573,'VDs DUELOS'!$D$3:$F$1571,3,0)-B1573</f>
        <v>0</v>
      </c>
      <c r="D1573" s="228"/>
      <c r="E1573" s="230"/>
    </row>
    <row r="1574" spans="1:5" x14ac:dyDescent="0.25">
      <c r="A1574" s="253">
        <v>9729</v>
      </c>
      <c r="B1574">
        <v>356.03999999999996</v>
      </c>
      <c r="C1574" s="18">
        <f>VLOOKUP(A1574,'VDs DUELOS'!$D$3:$F$1571,3,0)-B1574</f>
        <v>0</v>
      </c>
      <c r="D1574" s="228"/>
      <c r="E1574" s="230"/>
    </row>
    <row r="1575" spans="1:5" x14ac:dyDescent="0.25">
      <c r="A1575" s="253">
        <v>9809</v>
      </c>
      <c r="B1575">
        <v>1146.83</v>
      </c>
      <c r="C1575" s="18">
        <f>VLOOKUP(A1575,'VDs DUELOS'!$D$3:$F$1571,3,0)-B1575</f>
        <v>0</v>
      </c>
      <c r="D1575" s="228"/>
      <c r="E1575" s="230"/>
    </row>
    <row r="1576" spans="1:5" x14ac:dyDescent="0.25">
      <c r="A1576" s="253">
        <v>9855</v>
      </c>
      <c r="B1576">
        <v>918.76</v>
      </c>
      <c r="C1576" s="18">
        <f>VLOOKUP(A1576,'VDs DUELOS'!$D$3:$F$1571,3,0)-B1576</f>
        <v>0</v>
      </c>
      <c r="D1576" s="228"/>
      <c r="E1576" s="230"/>
    </row>
    <row r="1577" spans="1:5" x14ac:dyDescent="0.25">
      <c r="A1577" s="253">
        <v>9890</v>
      </c>
      <c r="B1577">
        <v>3053.57</v>
      </c>
      <c r="C1577" s="18">
        <f>VLOOKUP(A1577,'VDs DUELOS'!$D$3:$F$1571,3,0)-B1577</f>
        <v>0</v>
      </c>
      <c r="D1577" s="228"/>
      <c r="E1577" s="230"/>
    </row>
    <row r="1578" spans="1:5" x14ac:dyDescent="0.25">
      <c r="A1578" s="253">
        <v>9909</v>
      </c>
      <c r="B1578">
        <v>1394.24</v>
      </c>
      <c r="C1578" s="18" t="e">
        <f>VLOOKUP(A1578,'VDs DUELOS'!$D$3:$F$1571,3,0)-B1578</f>
        <v>#N/A</v>
      </c>
      <c r="D1578" s="228"/>
      <c r="E1578" s="230"/>
    </row>
    <row r="1579" spans="1:5" x14ac:dyDescent="0.25">
      <c r="A1579" s="253">
        <v>9925</v>
      </c>
      <c r="B1579">
        <v>1522.6200000000001</v>
      </c>
      <c r="C1579" s="18">
        <f>VLOOKUP(A1579,'VDs DUELOS'!$D$3:$F$1571,3,0)-B1579</f>
        <v>0</v>
      </c>
      <c r="D1579" s="228"/>
      <c r="E1579" s="230"/>
    </row>
    <row r="1580" spans="1:5" x14ac:dyDescent="0.25">
      <c r="A1580" s="253">
        <v>9967</v>
      </c>
      <c r="B1580">
        <v>1986.73</v>
      </c>
      <c r="C1580" s="18">
        <f>VLOOKUP(A1580,'VDs DUELOS'!$D$3:$F$1571,3,0)-B1580</f>
        <v>0</v>
      </c>
      <c r="D1580" s="228"/>
      <c r="E1580" s="228"/>
    </row>
    <row r="1581" spans="1:5" x14ac:dyDescent="0.25">
      <c r="A1581" s="253">
        <v>9977</v>
      </c>
      <c r="B1581">
        <v>1358.23</v>
      </c>
      <c r="C1581" s="18">
        <f>VLOOKUP(A1581,'VDs DUELOS'!$D$3:$F$1571,3,0)-B1581</f>
        <v>0</v>
      </c>
      <c r="D1581" s="228"/>
      <c r="E1581" s="230"/>
    </row>
    <row r="1582" spans="1:5" x14ac:dyDescent="0.25">
      <c r="A1582" s="253">
        <v>9999</v>
      </c>
      <c r="B1582">
        <v>93.7</v>
      </c>
      <c r="C1582" s="18" t="e">
        <f>VLOOKUP(A1582,'VDs DUELOS'!$D$3:$F$1571,3,0)-B1582</f>
        <v>#N/A</v>
      </c>
      <c r="D1582" s="228"/>
      <c r="E1582" s="230"/>
    </row>
    <row r="1583" spans="1:5" x14ac:dyDescent="0.25">
      <c r="C1583" s="18" t="e">
        <f>VLOOKUP(A1583,'VDs DUELOS'!$D$3:$F$1571,3,0)-B1583</f>
        <v>#N/A</v>
      </c>
      <c r="D1583" s="228"/>
      <c r="E1583" s="230"/>
    </row>
    <row r="1584" spans="1:5" x14ac:dyDescent="0.25">
      <c r="C1584" s="18" t="e">
        <f>VLOOKUP(A1584,'VDs DUELOS'!$D$3:$F$1571,3,0)-B1584</f>
        <v>#N/A</v>
      </c>
      <c r="D1584" s="228"/>
      <c r="E1584" s="230"/>
    </row>
    <row r="1585" spans="3:5" x14ac:dyDescent="0.25">
      <c r="C1585" s="18" t="e">
        <f>VLOOKUP(A1585,'VDs DUELOS'!$D$3:$F$1571,3,0)-B1585</f>
        <v>#N/A</v>
      </c>
      <c r="D1585" s="228"/>
      <c r="E1585" s="230"/>
    </row>
    <row r="1586" spans="3:5" x14ac:dyDescent="0.25">
      <c r="C1586" s="18" t="e">
        <f>VLOOKUP(A1586,'VDs DUELOS'!$D$3:$F$1571,3,0)-B1586</f>
        <v>#N/A</v>
      </c>
      <c r="D1586" s="228"/>
      <c r="E1586" s="230"/>
    </row>
    <row r="1587" spans="3:5" x14ac:dyDescent="0.25">
      <c r="C1587" s="18" t="e">
        <f>VLOOKUP(A1587,'VDs DUELOS'!$D$3:$F$1571,3,0)-B1587</f>
        <v>#N/A</v>
      </c>
      <c r="D1587" s="228"/>
      <c r="E1587" s="230"/>
    </row>
    <row r="1588" spans="3:5" x14ac:dyDescent="0.25">
      <c r="C1588" s="18" t="e">
        <f>VLOOKUP(A1588,'VDs DUELOS'!$D$3:$F$1571,3,0)-B1588</f>
        <v>#N/A</v>
      </c>
      <c r="D1588" s="228"/>
      <c r="E1588" s="230"/>
    </row>
    <row r="1589" spans="3:5" x14ac:dyDescent="0.25">
      <c r="C1589" s="18" t="e">
        <f>VLOOKUP(A1589,'VDs DUELOS'!$D$3:$F$1571,3,0)-B1589</f>
        <v>#N/A</v>
      </c>
      <c r="D1589" s="228"/>
      <c r="E1589" s="230"/>
    </row>
    <row r="1590" spans="3:5" x14ac:dyDescent="0.25">
      <c r="C1590" s="18" t="e">
        <f>VLOOKUP(A1590,'VDs DUELOS'!$D$3:$F$1571,3,0)-B1590</f>
        <v>#N/A</v>
      </c>
      <c r="D1590" s="228"/>
      <c r="E1590" s="230"/>
    </row>
    <row r="1591" spans="3:5" x14ac:dyDescent="0.25">
      <c r="C1591" s="18" t="e">
        <f>VLOOKUP(A1591,'VDs DUELOS'!$D$3:$F$1571,3,0)-B1591</f>
        <v>#N/A</v>
      </c>
      <c r="D1591" s="228"/>
      <c r="E1591" s="230"/>
    </row>
    <row r="1592" spans="3:5" x14ac:dyDescent="0.25">
      <c r="C1592" s="18" t="e">
        <f>VLOOKUP(A1592,'VDs DUELOS'!$D$3:$F$1571,3,0)-B1592</f>
        <v>#N/A</v>
      </c>
      <c r="D1592" s="228"/>
      <c r="E1592" s="230"/>
    </row>
    <row r="1593" spans="3:5" x14ac:dyDescent="0.25">
      <c r="C1593" s="18" t="e">
        <f>VLOOKUP(A1593,'VDs DUELOS'!$D$3:$F$1571,3,0)-B1593</f>
        <v>#N/A</v>
      </c>
      <c r="D1593" s="228"/>
      <c r="E1593" s="230"/>
    </row>
    <row r="1594" spans="3:5" x14ac:dyDescent="0.25">
      <c r="C1594" s="18" t="e">
        <f>VLOOKUP(A1594,'VDs DUELOS'!$D$3:$F$1571,3,0)-B1594</f>
        <v>#N/A</v>
      </c>
      <c r="D1594" s="228"/>
      <c r="E1594" s="230"/>
    </row>
    <row r="1595" spans="3:5" x14ac:dyDescent="0.25">
      <c r="C1595" s="18" t="e">
        <f>VLOOKUP(A1595,'VDs DUELOS'!$D$3:$F$1571,3,0)-B1595</f>
        <v>#N/A</v>
      </c>
      <c r="D1595" s="228"/>
      <c r="E1595" s="230"/>
    </row>
    <row r="1596" spans="3:5" x14ac:dyDescent="0.25">
      <c r="C1596" s="18" t="e">
        <f>VLOOKUP(A1596,'VDs DUELOS'!$D$3:$F$1571,3,0)-B1596</f>
        <v>#N/A</v>
      </c>
      <c r="D1596" s="228"/>
      <c r="E1596" s="230"/>
    </row>
    <row r="1597" spans="3:5" x14ac:dyDescent="0.25">
      <c r="C1597" s="18" t="e">
        <f>VLOOKUP(A1597,'VDs DUELOS'!$D$3:$F$1571,3,0)-B1597</f>
        <v>#N/A</v>
      </c>
      <c r="D1597" s="228"/>
      <c r="E1597" s="230"/>
    </row>
    <row r="1598" spans="3:5" x14ac:dyDescent="0.25">
      <c r="C1598" s="18" t="e">
        <f>VLOOKUP(A1598,'VDs DUELOS'!$D$3:$F$1571,3,0)-B1598</f>
        <v>#N/A</v>
      </c>
      <c r="D1598" s="228"/>
      <c r="E1598" s="230"/>
    </row>
    <row r="1599" spans="3:5" x14ac:dyDescent="0.25">
      <c r="C1599" s="18" t="e">
        <f>VLOOKUP(A1599,'VDs DUELOS'!$D$3:$F$1571,3,0)-B1599</f>
        <v>#N/A</v>
      </c>
      <c r="D1599" s="228"/>
      <c r="E1599" s="230"/>
    </row>
    <row r="1600" spans="3:5" x14ac:dyDescent="0.25">
      <c r="C1600" s="18"/>
      <c r="D1600" s="228"/>
      <c r="E1600" s="230"/>
    </row>
    <row r="1601" spans="3:5" x14ac:dyDescent="0.25">
      <c r="C1601" s="18"/>
      <c r="D1601" s="228"/>
      <c r="E1601" s="230"/>
    </row>
    <row r="1602" spans="3:5" x14ac:dyDescent="0.25">
      <c r="C1602" s="18"/>
      <c r="D1602" s="228"/>
      <c r="E1602" s="230"/>
    </row>
    <row r="1603" spans="3:5" x14ac:dyDescent="0.25">
      <c r="C1603" s="18"/>
      <c r="D1603" s="228"/>
      <c r="E1603" s="230"/>
    </row>
    <row r="1604" spans="3:5" x14ac:dyDescent="0.25">
      <c r="C1604" s="18"/>
      <c r="D1604" s="228"/>
      <c r="E1604" s="230"/>
    </row>
    <row r="1605" spans="3:5" x14ac:dyDescent="0.25">
      <c r="C1605" s="18"/>
      <c r="D1605" s="228"/>
      <c r="E1605" s="230"/>
    </row>
    <row r="1606" spans="3:5" x14ac:dyDescent="0.25">
      <c r="C1606" s="18"/>
      <c r="D1606" s="228"/>
      <c r="E1606" s="230"/>
    </row>
    <row r="1607" spans="3:5" x14ac:dyDescent="0.25">
      <c r="C1607" s="18"/>
      <c r="D1607" s="228"/>
      <c r="E1607" s="230"/>
    </row>
    <row r="1608" spans="3:5" x14ac:dyDescent="0.25">
      <c r="C1608" s="18"/>
      <c r="D1608" s="228"/>
      <c r="E1608" s="230"/>
    </row>
    <row r="1609" spans="3:5" x14ac:dyDescent="0.25">
      <c r="C1609" s="18"/>
      <c r="D1609" s="228"/>
      <c r="E1609" s="230"/>
    </row>
    <row r="1610" spans="3:5" x14ac:dyDescent="0.25">
      <c r="C1610" s="18"/>
      <c r="D1610" s="228"/>
      <c r="E1610" s="230"/>
    </row>
    <row r="1611" spans="3:5" x14ac:dyDescent="0.25">
      <c r="C1611" s="18"/>
      <c r="D1611" s="228"/>
      <c r="E1611" s="230"/>
    </row>
    <row r="1612" spans="3:5" x14ac:dyDescent="0.25">
      <c r="C1612" s="18"/>
      <c r="D1612" s="228"/>
      <c r="E1612" s="230"/>
    </row>
    <row r="1613" spans="3:5" x14ac:dyDescent="0.25">
      <c r="C1613" s="18"/>
      <c r="D1613" s="228"/>
      <c r="E1613" s="230"/>
    </row>
    <row r="1614" spans="3:5" x14ac:dyDescent="0.25">
      <c r="C1614" s="18"/>
      <c r="D1614" s="228"/>
      <c r="E1614" s="230"/>
    </row>
    <row r="1615" spans="3:5" x14ac:dyDescent="0.25">
      <c r="C1615" s="18"/>
      <c r="D1615" s="228"/>
      <c r="E1615" s="230"/>
    </row>
    <row r="1616" spans="3:5" x14ac:dyDescent="0.25">
      <c r="C1616" s="18"/>
      <c r="D1616" s="228"/>
      <c r="E1616" s="230"/>
    </row>
    <row r="1617" spans="3:5" x14ac:dyDescent="0.25">
      <c r="C1617" s="18"/>
      <c r="D1617" s="228"/>
      <c r="E1617" s="228"/>
    </row>
    <row r="1618" spans="3:5" x14ac:dyDescent="0.25">
      <c r="C1618" s="18"/>
      <c r="D1618" s="228"/>
      <c r="E1618" s="230"/>
    </row>
    <row r="1619" spans="3:5" x14ac:dyDescent="0.25">
      <c r="C1619" s="18"/>
      <c r="D1619" s="228"/>
      <c r="E1619" s="230"/>
    </row>
    <row r="1620" spans="3:5" x14ac:dyDescent="0.25">
      <c r="C1620" s="18"/>
      <c r="D1620" s="228"/>
      <c r="E1620" s="228"/>
    </row>
    <row r="1621" spans="3:5" x14ac:dyDescent="0.25">
      <c r="C1621" s="18"/>
      <c r="D1621" s="228"/>
      <c r="E1621" s="228"/>
    </row>
    <row r="1622" spans="3:5" x14ac:dyDescent="0.25">
      <c r="C1622" s="18"/>
      <c r="D1622" s="228"/>
      <c r="E1622" s="230"/>
    </row>
    <row r="1623" spans="3:5" x14ac:dyDescent="0.25">
      <c r="C1623" s="18"/>
      <c r="D1623" s="228"/>
      <c r="E1623" s="230"/>
    </row>
    <row r="1624" spans="3:5" x14ac:dyDescent="0.25">
      <c r="C1624" s="18"/>
      <c r="D1624" s="231"/>
      <c r="E1624" s="230"/>
    </row>
    <row r="1625" spans="3:5" x14ac:dyDescent="0.25">
      <c r="C1625" s="18"/>
      <c r="D1625" s="231"/>
      <c r="E1625" s="230"/>
    </row>
    <row r="1626" spans="3:5" x14ac:dyDescent="0.25">
      <c r="C1626" s="18"/>
      <c r="D1626" s="231"/>
      <c r="E1626" s="230"/>
    </row>
    <row r="1627" spans="3:5" x14ac:dyDescent="0.25">
      <c r="C1627" s="18"/>
      <c r="D1627" s="231"/>
      <c r="E1627" s="230"/>
    </row>
    <row r="1628" spans="3:5" x14ac:dyDescent="0.25">
      <c r="C1628" s="18"/>
      <c r="D1628" s="231"/>
      <c r="E1628" s="230"/>
    </row>
    <row r="1629" spans="3:5" x14ac:dyDescent="0.25">
      <c r="C1629" s="18"/>
      <c r="D1629" s="231"/>
      <c r="E1629" s="230"/>
    </row>
    <row r="1630" spans="3:5" x14ac:dyDescent="0.25">
      <c r="C1630" s="18"/>
      <c r="D1630" s="231"/>
      <c r="E1630" s="230"/>
    </row>
    <row r="1631" spans="3:5" x14ac:dyDescent="0.25">
      <c r="C1631" s="18"/>
      <c r="D1631" s="231"/>
      <c r="E1631" s="230"/>
    </row>
    <row r="1632" spans="3:5" x14ac:dyDescent="0.25">
      <c r="C1632" s="18"/>
      <c r="D1632" s="231"/>
      <c r="E1632" s="230"/>
    </row>
    <row r="1633" spans="3:5" x14ac:dyDescent="0.25">
      <c r="C1633" s="18"/>
      <c r="D1633" s="231"/>
      <c r="E1633" s="230"/>
    </row>
    <row r="1634" spans="3:5" x14ac:dyDescent="0.25">
      <c r="C1634" s="18"/>
      <c r="D1634" s="231"/>
      <c r="E1634" s="230"/>
    </row>
    <row r="1635" spans="3:5" x14ac:dyDescent="0.25">
      <c r="C1635" s="18"/>
      <c r="D1635" s="231"/>
      <c r="E1635" s="230"/>
    </row>
    <row r="1636" spans="3:5" x14ac:dyDescent="0.25">
      <c r="C1636" s="18"/>
      <c r="D1636" s="231"/>
      <c r="E1636" s="230"/>
    </row>
  </sheetData>
  <autoFilter ref="A2:E1640" xr:uid="{00000000-0009-0000-0000-000009000000}"/>
  <sortState xmlns:xlrd2="http://schemas.microsoft.com/office/spreadsheetml/2017/richdata2" ref="M3:N9">
    <sortCondition ref="M3:M9"/>
  </sortState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Gráfico</vt:lpstr>
      <vt:lpstr>DRVs Duelos</vt:lpstr>
      <vt:lpstr>JGs Duelos</vt:lpstr>
      <vt:lpstr>VDs DUELOS</vt:lpstr>
      <vt:lpstr>K1 Duelos</vt:lpstr>
      <vt:lpstr>DIVISIONES Duelos</vt:lpstr>
      <vt:lpstr>JAS Duelos</vt:lpstr>
      <vt:lpstr>Autoservicios</vt:lpstr>
      <vt:lpstr>Vta RdV</vt:lpstr>
      <vt:lpstr>Vtas AS</vt:lpstr>
      <vt:lpstr>Clientes Compradores</vt:lpstr>
      <vt:lpstr>Objetivos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Botella</dc:creator>
  <cp:lastModifiedBy>Sambola, Daniel</cp:lastModifiedBy>
  <dcterms:created xsi:type="dcterms:W3CDTF">2022-02-07T08:57:55Z</dcterms:created>
  <dcterms:modified xsi:type="dcterms:W3CDTF">2024-09-20T13:04:07Z</dcterms:modified>
</cp:coreProperties>
</file>